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5850"/>
  </bookViews>
  <sheets>
    <sheet name="Приложение 4" sheetId="1" r:id="rId1"/>
  </sheets>
  <definedNames>
    <definedName name="_xlnm.Print_Area" localSheetId="0">'Приложение 4'!$A$1:$W$102</definedName>
  </definedNames>
  <calcPr calcId="125725"/>
</workbook>
</file>

<file path=xl/calcChain.xml><?xml version="1.0" encoding="utf-8"?>
<calcChain xmlns="http://schemas.openxmlformats.org/spreadsheetml/2006/main">
  <c r="W78" i="1"/>
  <c r="V78"/>
  <c r="W90"/>
  <c r="V90"/>
  <c r="I94"/>
  <c r="K94" s="1"/>
  <c r="M94" s="1"/>
  <c r="O94" s="1"/>
  <c r="Q94" s="1"/>
  <c r="S94" s="1"/>
  <c r="U94" s="1"/>
  <c r="V83"/>
  <c r="I87"/>
  <c r="K87" s="1"/>
  <c r="M87" s="1"/>
  <c r="O87" s="1"/>
  <c r="Q87" s="1"/>
  <c r="S87" s="1"/>
  <c r="U87" s="1"/>
  <c r="K73"/>
  <c r="M73" s="1"/>
  <c r="O73" s="1"/>
  <c r="Q73" s="1"/>
  <c r="S73" s="1"/>
  <c r="U73" s="1"/>
  <c r="I71"/>
  <c r="K71" s="1"/>
  <c r="M71" s="1"/>
  <c r="O71" s="1"/>
  <c r="Q71" s="1"/>
  <c r="S71" s="1"/>
  <c r="U71" s="1"/>
  <c r="K65"/>
  <c r="M65" s="1"/>
  <c r="O65" s="1"/>
  <c r="Q65" s="1"/>
  <c r="S65" s="1"/>
  <c r="U65" s="1"/>
  <c r="W49"/>
  <c r="V49"/>
  <c r="W35"/>
  <c r="V35"/>
  <c r="V96" l="1"/>
  <c r="W98"/>
  <c r="V98"/>
  <c r="W96"/>
  <c r="W95" l="1"/>
  <c r="V95"/>
  <c r="V67"/>
  <c r="W89"/>
  <c r="W88" s="1"/>
  <c r="W82"/>
  <c r="W81" s="1"/>
  <c r="W101"/>
  <c r="W100" s="1"/>
  <c r="W75"/>
  <c r="W67"/>
  <c r="W61"/>
  <c r="W55"/>
  <c r="W54" s="1"/>
  <c r="W45"/>
  <c r="W43"/>
  <c r="W40"/>
  <c r="W39"/>
  <c r="W33"/>
  <c r="W20"/>
  <c r="V61"/>
  <c r="V55"/>
  <c r="V45"/>
  <c r="V89"/>
  <c r="V88" s="1"/>
  <c r="V82"/>
  <c r="V81" s="1"/>
  <c r="V101"/>
  <c r="V100" s="1"/>
  <c r="V75"/>
  <c r="V43"/>
  <c r="V40"/>
  <c r="V39"/>
  <c r="V33"/>
  <c r="V28"/>
  <c r="V22"/>
  <c r="V21" s="1"/>
  <c r="V20" s="1"/>
  <c r="T33"/>
  <c r="V54" l="1"/>
  <c r="W42"/>
  <c r="V27"/>
  <c r="W27"/>
  <c r="V42"/>
  <c r="T96"/>
  <c r="U56"/>
  <c r="T55"/>
  <c r="T90"/>
  <c r="T83"/>
  <c r="T101"/>
  <c r="T100" s="1"/>
  <c r="T95"/>
  <c r="T75"/>
  <c r="T67"/>
  <c r="T61"/>
  <c r="T49"/>
  <c r="T45"/>
  <c r="T43"/>
  <c r="T40"/>
  <c r="T39"/>
  <c r="T35"/>
  <c r="T28"/>
  <c r="T22"/>
  <c r="R90"/>
  <c r="R89" s="1"/>
  <c r="R88" s="1"/>
  <c r="R83"/>
  <c r="R101"/>
  <c r="R100" s="1"/>
  <c r="R95"/>
  <c r="R75"/>
  <c r="R67"/>
  <c r="R61"/>
  <c r="R55"/>
  <c r="R49"/>
  <c r="R45"/>
  <c r="R43"/>
  <c r="R40"/>
  <c r="R39"/>
  <c r="R35"/>
  <c r="R28"/>
  <c r="R22"/>
  <c r="R21" s="1"/>
  <c r="R20" s="1"/>
  <c r="P90"/>
  <c r="P89" s="1"/>
  <c r="P88" s="1"/>
  <c r="P83"/>
  <c r="P101"/>
  <c r="P100" s="1"/>
  <c r="P95"/>
  <c r="P75"/>
  <c r="P67"/>
  <c r="P61"/>
  <c r="P55"/>
  <c r="P49"/>
  <c r="P45"/>
  <c r="P43"/>
  <c r="P40"/>
  <c r="P39"/>
  <c r="P35"/>
  <c r="P28"/>
  <c r="P22"/>
  <c r="P21" s="1"/>
  <c r="P20" s="1"/>
  <c r="O48"/>
  <c r="Q48" s="1"/>
  <c r="S48" s="1"/>
  <c r="N90"/>
  <c r="N89" s="1"/>
  <c r="N88" s="1"/>
  <c r="N83"/>
  <c r="N82" s="1"/>
  <c r="N81" s="1"/>
  <c r="N101"/>
  <c r="N100" s="1"/>
  <c r="N95"/>
  <c r="N75"/>
  <c r="N67"/>
  <c r="N61"/>
  <c r="N55"/>
  <c r="N49"/>
  <c r="N45"/>
  <c r="N43"/>
  <c r="N40"/>
  <c r="N39"/>
  <c r="N35"/>
  <c r="N28"/>
  <c r="N22"/>
  <c r="N21" s="1"/>
  <c r="N20" s="1"/>
  <c r="L90"/>
  <c r="L89" s="1"/>
  <c r="L88" s="1"/>
  <c r="L83"/>
  <c r="L82" s="1"/>
  <c r="L81" s="1"/>
  <c r="L101"/>
  <c r="L100" s="1"/>
  <c r="L95"/>
  <c r="L75"/>
  <c r="L67"/>
  <c r="L61"/>
  <c r="L55"/>
  <c r="L49"/>
  <c r="L45"/>
  <c r="L43"/>
  <c r="L39"/>
  <c r="L35"/>
  <c r="L28"/>
  <c r="L22"/>
  <c r="L21" s="1"/>
  <c r="L20" s="1"/>
  <c r="L40"/>
  <c r="M99"/>
  <c r="O99" s="1"/>
  <c r="Q99" s="1"/>
  <c r="S99" s="1"/>
  <c r="U99" s="1"/>
  <c r="J67"/>
  <c r="K74"/>
  <c r="M74" s="1"/>
  <c r="O74" s="1"/>
  <c r="Q74" s="1"/>
  <c r="S74" s="1"/>
  <c r="U74" s="1"/>
  <c r="K72"/>
  <c r="M72" s="1"/>
  <c r="O72" s="1"/>
  <c r="Q72" s="1"/>
  <c r="S72" s="1"/>
  <c r="U72" s="1"/>
  <c r="K47"/>
  <c r="M47" s="1"/>
  <c r="O47" s="1"/>
  <c r="Q47" s="1"/>
  <c r="S47" s="1"/>
  <c r="U47" s="1"/>
  <c r="K52"/>
  <c r="M52" s="1"/>
  <c r="O52" s="1"/>
  <c r="J49"/>
  <c r="J75"/>
  <c r="K77"/>
  <c r="M77" s="1"/>
  <c r="O77" s="1"/>
  <c r="Q77" s="1"/>
  <c r="S77" s="1"/>
  <c r="U77" s="1"/>
  <c r="J61"/>
  <c r="K63"/>
  <c r="M63" s="1"/>
  <c r="O63" s="1"/>
  <c r="Q63" s="1"/>
  <c r="S63" s="1"/>
  <c r="U63" s="1"/>
  <c r="K66"/>
  <c r="M66" s="1"/>
  <c r="O66" s="1"/>
  <c r="Q66" s="1"/>
  <c r="S66" s="1"/>
  <c r="U66" s="1"/>
  <c r="J45"/>
  <c r="K60"/>
  <c r="M60" s="1"/>
  <c r="O60" s="1"/>
  <c r="Q60" s="1"/>
  <c r="S60" s="1"/>
  <c r="U60" s="1"/>
  <c r="K58"/>
  <c r="M58" s="1"/>
  <c r="O58" s="1"/>
  <c r="Q58" s="1"/>
  <c r="S58" s="1"/>
  <c r="U58" s="1"/>
  <c r="K57"/>
  <c r="M57" s="1"/>
  <c r="O57" s="1"/>
  <c r="Q57" s="1"/>
  <c r="S57" s="1"/>
  <c r="J55"/>
  <c r="G67"/>
  <c r="H67"/>
  <c r="K69"/>
  <c r="M69" s="1"/>
  <c r="O69" s="1"/>
  <c r="Q69" s="1"/>
  <c r="S69" s="1"/>
  <c r="U69" s="1"/>
  <c r="J90"/>
  <c r="J89" s="1"/>
  <c r="J88" s="1"/>
  <c r="J83"/>
  <c r="J101"/>
  <c r="J100" s="1"/>
  <c r="J96"/>
  <c r="J95" s="1"/>
  <c r="J43"/>
  <c r="J39"/>
  <c r="J35"/>
  <c r="J28"/>
  <c r="J27" s="1"/>
  <c r="J22"/>
  <c r="I59"/>
  <c r="K59" s="1"/>
  <c r="M59" s="1"/>
  <c r="O59" s="1"/>
  <c r="Q59" s="1"/>
  <c r="S59" s="1"/>
  <c r="U59" s="1"/>
  <c r="H22"/>
  <c r="H21" s="1"/>
  <c r="H20" s="1"/>
  <c r="H28"/>
  <c r="I23"/>
  <c r="K23" s="1"/>
  <c r="M23" s="1"/>
  <c r="O23" s="1"/>
  <c r="Q23" s="1"/>
  <c r="S23" s="1"/>
  <c r="U23" s="1"/>
  <c r="I24"/>
  <c r="K24" s="1"/>
  <c r="M24" s="1"/>
  <c r="O24" s="1"/>
  <c r="Q24" s="1"/>
  <c r="S24" s="1"/>
  <c r="U24" s="1"/>
  <c r="I25"/>
  <c r="K25" s="1"/>
  <c r="M25" s="1"/>
  <c r="O25" s="1"/>
  <c r="Q25" s="1"/>
  <c r="S25" s="1"/>
  <c r="U25" s="1"/>
  <c r="I29"/>
  <c r="K29" s="1"/>
  <c r="M29" s="1"/>
  <c r="O29" s="1"/>
  <c r="Q29" s="1"/>
  <c r="S29" s="1"/>
  <c r="U29" s="1"/>
  <c r="I30"/>
  <c r="K30" s="1"/>
  <c r="M30" s="1"/>
  <c r="O30" s="1"/>
  <c r="Q30" s="1"/>
  <c r="S30" s="1"/>
  <c r="U30" s="1"/>
  <c r="I31"/>
  <c r="K31" s="1"/>
  <c r="M31" s="1"/>
  <c r="O31" s="1"/>
  <c r="Q31" s="1"/>
  <c r="S31" s="1"/>
  <c r="U31" s="1"/>
  <c r="I32"/>
  <c r="K32" s="1"/>
  <c r="M32" s="1"/>
  <c r="O32" s="1"/>
  <c r="Q32" s="1"/>
  <c r="S32" s="1"/>
  <c r="U32" s="1"/>
  <c r="I34"/>
  <c r="K34" s="1"/>
  <c r="M34" s="1"/>
  <c r="O34" s="1"/>
  <c r="Q34" s="1"/>
  <c r="S34" s="1"/>
  <c r="U34" s="1"/>
  <c r="I36"/>
  <c r="K36" s="1"/>
  <c r="M36" s="1"/>
  <c r="O36" s="1"/>
  <c r="Q36" s="1"/>
  <c r="S36" s="1"/>
  <c r="U36" s="1"/>
  <c r="I41"/>
  <c r="K41" s="1"/>
  <c r="M41" s="1"/>
  <c r="O41" s="1"/>
  <c r="Q41" s="1"/>
  <c r="S41" s="1"/>
  <c r="U41" s="1"/>
  <c r="I44"/>
  <c r="K44" s="1"/>
  <c r="M44" s="1"/>
  <c r="O44" s="1"/>
  <c r="Q44" s="1"/>
  <c r="S44" s="1"/>
  <c r="U44" s="1"/>
  <c r="I46"/>
  <c r="K46" s="1"/>
  <c r="M46" s="1"/>
  <c r="M45" s="1"/>
  <c r="I50"/>
  <c r="K50" s="1"/>
  <c r="M50" s="1"/>
  <c r="O50" s="1"/>
  <c r="Q50" s="1"/>
  <c r="S50" s="1"/>
  <c r="U50" s="1"/>
  <c r="I51"/>
  <c r="K51" s="1"/>
  <c r="M51" s="1"/>
  <c r="O51" s="1"/>
  <c r="Q51" s="1"/>
  <c r="S51" s="1"/>
  <c r="U51" s="1"/>
  <c r="I62"/>
  <c r="K62" s="1"/>
  <c r="M62" s="1"/>
  <c r="I64"/>
  <c r="K64" s="1"/>
  <c r="M64" s="1"/>
  <c r="O64" s="1"/>
  <c r="Q64" s="1"/>
  <c r="S64" s="1"/>
  <c r="U64" s="1"/>
  <c r="I68"/>
  <c r="K68" s="1"/>
  <c r="I70"/>
  <c r="K70" s="1"/>
  <c r="M70" s="1"/>
  <c r="O70" s="1"/>
  <c r="Q70" s="1"/>
  <c r="S70" s="1"/>
  <c r="U70" s="1"/>
  <c r="I76"/>
  <c r="K76" s="1"/>
  <c r="M76" s="1"/>
  <c r="O76" s="1"/>
  <c r="Q76" s="1"/>
  <c r="S76" s="1"/>
  <c r="U76" s="1"/>
  <c r="I97"/>
  <c r="K97" s="1"/>
  <c r="M97" s="1"/>
  <c r="O97" s="1"/>
  <c r="Q97" s="1"/>
  <c r="S97" s="1"/>
  <c r="U97" s="1"/>
  <c r="I102"/>
  <c r="K102" s="1"/>
  <c r="M102" s="1"/>
  <c r="O102" s="1"/>
  <c r="Q102" s="1"/>
  <c r="S102" s="1"/>
  <c r="U102" s="1"/>
  <c r="I84"/>
  <c r="K84" s="1"/>
  <c r="M84" s="1"/>
  <c r="O84" s="1"/>
  <c r="Q84" s="1"/>
  <c r="S84" s="1"/>
  <c r="U84" s="1"/>
  <c r="I85"/>
  <c r="K85" s="1"/>
  <c r="M85" s="1"/>
  <c r="O85" s="1"/>
  <c r="Q85" s="1"/>
  <c r="S85" s="1"/>
  <c r="U85" s="1"/>
  <c r="I86"/>
  <c r="K86" s="1"/>
  <c r="M86" s="1"/>
  <c r="O86" s="1"/>
  <c r="Q86" s="1"/>
  <c r="S86" s="1"/>
  <c r="U86" s="1"/>
  <c r="I91"/>
  <c r="K91" s="1"/>
  <c r="M91" s="1"/>
  <c r="O91" s="1"/>
  <c r="Q91" s="1"/>
  <c r="S91" s="1"/>
  <c r="U91" s="1"/>
  <c r="I92"/>
  <c r="K92" s="1"/>
  <c r="M92" s="1"/>
  <c r="O92" s="1"/>
  <c r="Q92" s="1"/>
  <c r="S92" s="1"/>
  <c r="U92" s="1"/>
  <c r="I93"/>
  <c r="K93" s="1"/>
  <c r="M93" s="1"/>
  <c r="O93" s="1"/>
  <c r="Q93" s="1"/>
  <c r="S93" s="1"/>
  <c r="U93" s="1"/>
  <c r="H43"/>
  <c r="G43"/>
  <c r="H90"/>
  <c r="H89" s="1"/>
  <c r="H88" s="1"/>
  <c r="H83"/>
  <c r="H82" s="1"/>
  <c r="H101"/>
  <c r="H100" s="1"/>
  <c r="H96"/>
  <c r="H95" s="1"/>
  <c r="H61"/>
  <c r="H55"/>
  <c r="H49"/>
  <c r="H45"/>
  <c r="H39"/>
  <c r="H35"/>
  <c r="H27" s="1"/>
  <c r="G90"/>
  <c r="I90" s="1"/>
  <c r="K90" s="1"/>
  <c r="M90" s="1"/>
  <c r="O90" s="1"/>
  <c r="Q90" s="1"/>
  <c r="S90" s="1"/>
  <c r="G83"/>
  <c r="I83" s="1"/>
  <c r="G101"/>
  <c r="G96"/>
  <c r="I96" s="1"/>
  <c r="K96" s="1"/>
  <c r="M96" s="1"/>
  <c r="O96" s="1"/>
  <c r="Q96" s="1"/>
  <c r="S96" s="1"/>
  <c r="U96" s="1"/>
  <c r="H75"/>
  <c r="G75"/>
  <c r="G49"/>
  <c r="G45"/>
  <c r="I45" s="1"/>
  <c r="H40"/>
  <c r="G39"/>
  <c r="G40"/>
  <c r="I40" s="1"/>
  <c r="K40" s="1"/>
  <c r="M40" s="1"/>
  <c r="G35"/>
  <c r="I35" s="1"/>
  <c r="G33"/>
  <c r="I33" s="1"/>
  <c r="K33" s="1"/>
  <c r="M33" s="1"/>
  <c r="O33" s="1"/>
  <c r="Q33" s="1"/>
  <c r="S33" s="1"/>
  <c r="U33" s="1"/>
  <c r="G28"/>
  <c r="G22"/>
  <c r="G21" s="1"/>
  <c r="I21" s="1"/>
  <c r="G55"/>
  <c r="G61"/>
  <c r="I61" s="1"/>
  <c r="W26" l="1"/>
  <c r="W19" s="1"/>
  <c r="I39"/>
  <c r="I67"/>
  <c r="T42"/>
  <c r="U57"/>
  <c r="S55"/>
  <c r="U48"/>
  <c r="I49"/>
  <c r="I101"/>
  <c r="K101" s="1"/>
  <c r="M101" s="1"/>
  <c r="O101" s="1"/>
  <c r="Q101" s="1"/>
  <c r="S101" s="1"/>
  <c r="G89"/>
  <c r="G88" s="1"/>
  <c r="I88" s="1"/>
  <c r="K88" s="1"/>
  <c r="M61"/>
  <c r="O40"/>
  <c r="Q40" s="1"/>
  <c r="S40" s="1"/>
  <c r="U40" s="1"/>
  <c r="O46"/>
  <c r="O62"/>
  <c r="Q62" s="1"/>
  <c r="S62" s="1"/>
  <c r="U62" s="1"/>
  <c r="U101"/>
  <c r="U90"/>
  <c r="V26"/>
  <c r="V19" s="1"/>
  <c r="T54"/>
  <c r="O49"/>
  <c r="Q52"/>
  <c r="S52" s="1"/>
  <c r="U52" s="1"/>
  <c r="U49" s="1"/>
  <c r="U55"/>
  <c r="T89"/>
  <c r="T82"/>
  <c r="U61"/>
  <c r="T27"/>
  <c r="T21"/>
  <c r="R27"/>
  <c r="R82"/>
  <c r="R54"/>
  <c r="S61"/>
  <c r="R42"/>
  <c r="Q61"/>
  <c r="P82"/>
  <c r="P42"/>
  <c r="Q49"/>
  <c r="P54"/>
  <c r="Q55"/>
  <c r="P27"/>
  <c r="N42"/>
  <c r="N54"/>
  <c r="O61"/>
  <c r="N27"/>
  <c r="O55"/>
  <c r="L54"/>
  <c r="M88"/>
  <c r="O88" s="1"/>
  <c r="Q88" s="1"/>
  <c r="S88" s="1"/>
  <c r="L42"/>
  <c r="L27"/>
  <c r="M49"/>
  <c r="K67"/>
  <c r="M55"/>
  <c r="M68"/>
  <c r="O68" s="1"/>
  <c r="Q68" s="1"/>
  <c r="S68" s="1"/>
  <c r="H54"/>
  <c r="I43"/>
  <c r="K43" s="1"/>
  <c r="M43" s="1"/>
  <c r="O43" s="1"/>
  <c r="Q43" s="1"/>
  <c r="S43" s="1"/>
  <c r="U43" s="1"/>
  <c r="G54"/>
  <c r="I75"/>
  <c r="K75" s="1"/>
  <c r="M75" s="1"/>
  <c r="O75" s="1"/>
  <c r="Q75" s="1"/>
  <c r="S75" s="1"/>
  <c r="U75" s="1"/>
  <c r="K49"/>
  <c r="K45"/>
  <c r="K61"/>
  <c r="K35"/>
  <c r="M35" s="1"/>
  <c r="O35" s="1"/>
  <c r="Q35" s="1"/>
  <c r="S35" s="1"/>
  <c r="U35" s="1"/>
  <c r="K39"/>
  <c r="M39" s="1"/>
  <c r="O39" s="1"/>
  <c r="Q39" s="1"/>
  <c r="S39" s="1"/>
  <c r="U39" s="1"/>
  <c r="K83"/>
  <c r="M83" s="1"/>
  <c r="O83" s="1"/>
  <c r="Q83" s="1"/>
  <c r="S83" s="1"/>
  <c r="U83" s="1"/>
  <c r="K55"/>
  <c r="J82"/>
  <c r="J54"/>
  <c r="J42"/>
  <c r="J21"/>
  <c r="I54"/>
  <c r="I89"/>
  <c r="K89" s="1"/>
  <c r="M89" s="1"/>
  <c r="O89" s="1"/>
  <c r="Q89" s="1"/>
  <c r="S89" s="1"/>
  <c r="I55"/>
  <c r="I22"/>
  <c r="K22" s="1"/>
  <c r="M22" s="1"/>
  <c r="O22" s="1"/>
  <c r="Q22" s="1"/>
  <c r="S22" s="1"/>
  <c r="U22" s="1"/>
  <c r="G20"/>
  <c r="I20" s="1"/>
  <c r="G27"/>
  <c r="I27" s="1"/>
  <c r="K27" s="1"/>
  <c r="M27" s="1"/>
  <c r="H42"/>
  <c r="H26" s="1"/>
  <c r="I28"/>
  <c r="K28" s="1"/>
  <c r="M28" s="1"/>
  <c r="O28" s="1"/>
  <c r="Q28" s="1"/>
  <c r="S28" s="1"/>
  <c r="U28" s="1"/>
  <c r="G42"/>
  <c r="I42" s="1"/>
  <c r="G82"/>
  <c r="H81"/>
  <c r="G95"/>
  <c r="I95" s="1"/>
  <c r="K95" s="1"/>
  <c r="M95" s="1"/>
  <c r="O95" s="1"/>
  <c r="Q95" s="1"/>
  <c r="S95" s="1"/>
  <c r="U95" s="1"/>
  <c r="G100"/>
  <c r="I100" s="1"/>
  <c r="K100" s="1"/>
  <c r="M100" s="1"/>
  <c r="O100" s="1"/>
  <c r="Q100" s="1"/>
  <c r="S100" s="1"/>
  <c r="U100" s="1"/>
  <c r="S49" l="1"/>
  <c r="M67"/>
  <c r="O67"/>
  <c r="S67"/>
  <c r="U68"/>
  <c r="U67" s="1"/>
  <c r="O45"/>
  <c r="Q46"/>
  <c r="Q67"/>
  <c r="U89"/>
  <c r="T88"/>
  <c r="U88" s="1"/>
  <c r="T81"/>
  <c r="T26"/>
  <c r="T20"/>
  <c r="R81"/>
  <c r="R26"/>
  <c r="P81"/>
  <c r="P26"/>
  <c r="N26"/>
  <c r="O27"/>
  <c r="Q27" s="1"/>
  <c r="S27" s="1"/>
  <c r="U27" s="1"/>
  <c r="L26"/>
  <c r="H19"/>
  <c r="K42"/>
  <c r="M42" s="1"/>
  <c r="O42" s="1"/>
  <c r="Q42" s="1"/>
  <c r="S42" s="1"/>
  <c r="U42" s="1"/>
  <c r="K54"/>
  <c r="M54" s="1"/>
  <c r="O54" s="1"/>
  <c r="Q54" s="1"/>
  <c r="S54" s="1"/>
  <c r="U54" s="1"/>
  <c r="J81"/>
  <c r="J26"/>
  <c r="J20"/>
  <c r="K21"/>
  <c r="M21" s="1"/>
  <c r="O21" s="1"/>
  <c r="Q21" s="1"/>
  <c r="S21" s="1"/>
  <c r="U21" s="1"/>
  <c r="G26"/>
  <c r="G81"/>
  <c r="I81" s="1"/>
  <c r="I82"/>
  <c r="K82" s="1"/>
  <c r="M82" s="1"/>
  <c r="O82" s="1"/>
  <c r="Q82" s="1"/>
  <c r="S82" s="1"/>
  <c r="U82" s="1"/>
  <c r="S46" l="1"/>
  <c r="Q45"/>
  <c r="T19"/>
  <c r="R19"/>
  <c r="P19"/>
  <c r="N19"/>
  <c r="L19"/>
  <c r="G19"/>
  <c r="I19" s="1"/>
  <c r="K81"/>
  <c r="M81" s="1"/>
  <c r="O81" s="1"/>
  <c r="Q81" s="1"/>
  <c r="S81" s="1"/>
  <c r="U81" s="1"/>
  <c r="K20"/>
  <c r="M20" s="1"/>
  <c r="O20" s="1"/>
  <c r="Q20" s="1"/>
  <c r="S20" s="1"/>
  <c r="U20" s="1"/>
  <c r="J19"/>
  <c r="I26"/>
  <c r="K26" s="1"/>
  <c r="M26" s="1"/>
  <c r="O26" s="1"/>
  <c r="Q26" s="1"/>
  <c r="S26" s="1"/>
  <c r="U26" s="1"/>
  <c r="U46" l="1"/>
  <c r="U45" s="1"/>
  <c r="S45"/>
  <c r="K19"/>
  <c r="M19" s="1"/>
  <c r="O19" s="1"/>
  <c r="Q19" s="1"/>
  <c r="S19" s="1"/>
  <c r="U19" s="1"/>
</calcChain>
</file>

<file path=xl/sharedStrings.xml><?xml version="1.0" encoding="utf-8"?>
<sst xmlns="http://schemas.openxmlformats.org/spreadsheetml/2006/main" count="318" uniqueCount="130">
  <si>
    <t>Наименование показателя</t>
  </si>
  <si>
    <t>ГРБС</t>
  </si>
  <si>
    <t>РЗ</t>
  </si>
  <si>
    <t>ПР</t>
  </si>
  <si>
    <t>ЦСР</t>
  </si>
  <si>
    <t>ВР</t>
  </si>
  <si>
    <t>Сумма</t>
  </si>
  <si>
    <t>тыс.рублей</t>
  </si>
  <si>
    <t>ВСЕГО</t>
  </si>
  <si>
    <t>Совет народных депутатов городского поселения город Поворино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</si>
  <si>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</si>
  <si>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Администрация городского поселения город Поворино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</si>
  <si>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</si>
  <si>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администрации городского поселения г.Поворино в рамках подпрограммы «Реализация полномочий администрации городского поселения» муниципальной программы «Муниципальное управление и гражданское общество» (Расходы на выплату персоналу в целях обеспечения выполнения функций муниципальными органами, казенными учреждениями ,органами управления государственными внебюджетными фондами)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</si>
  <si>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</si>
  <si>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(Иные бюджетные ассигнования)</t>
  </si>
  <si>
    <t>Резервный фонд администрации городского поселения город Поворино(проведение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«Управление муниципальными финансами» муниципальной программы «Муниципальное управление и гражданское общество» (Иные бюджетные ассигнования)</t>
  </si>
  <si>
    <t>Расходы на обеспечение функций муниципальных органов в рамках подпрограммы «Пожарная безопасность и защита населения и территории городского поселения город Поворино от чрезвычайных ситуаций»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</si>
  <si>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(Закупка товаров, работ и услуг)</t>
  </si>
  <si>
    <t>Расходы на обеспечение функций муниципальных органов в рамках подпрограммы 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</si>
  <si>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</si>
  <si>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подпрограммы «Обеспечение сохранности и ремонт военно-мемориальных объектов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</si>
  <si>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Доплаты к пенсиям муниципальных служащих городского поселения в рамках подпрограммы «Развитие мер социальной поддержки отдельных категорий граждан» программы «Муниципальное управление и гражданское общество» (Социальное обеспечение и другие выплаты населению)</t>
  </si>
  <si>
    <t>Обслуживание внутреннего государственного и муниципального долга в рамках подпрограммы «Управление муниципальными финансами» муниципальной программы «Муниципальное управление и гражданское общество» (Обслуживание муниципального долга муниципального образования)</t>
  </si>
  <si>
    <t>Муниципальное казенное учреждение культуры «Центр культуры и творчества городского поселения г. Поворино»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</si>
  <si>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</si>
  <si>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</si>
  <si>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</si>
  <si>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Муниципальное казенное учреждение культуры «Центральная библиотека городского поселения г. Поворино»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</si>
  <si>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</si>
  <si>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</si>
  <si>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</si>
  <si>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 xml:space="preserve">Ведомственная структура расходов бюджета городского поселения </t>
  </si>
  <si>
    <t xml:space="preserve">                                                                                                                                                          </t>
  </si>
  <si>
    <t>изменения</t>
  </si>
  <si>
    <t>факт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</si>
  <si>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</si>
  <si>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</si>
  <si>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</si>
  <si>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</si>
  <si>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</si>
  <si>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</si>
  <si>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</si>
  <si>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</si>
  <si>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</si>
  <si>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</si>
  <si>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Благоустройство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</si>
  <si>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</si>
  <si>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</si>
  <si>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</si>
  <si>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</si>
  <si>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</si>
  <si>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</si>
  <si>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</si>
  <si>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</si>
  <si>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</si>
  <si>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Культура, кинематография</t>
  </si>
  <si>
    <t>Культура</t>
  </si>
  <si>
    <t>01</t>
  </si>
  <si>
    <t>03</t>
  </si>
  <si>
    <t>04</t>
  </si>
  <si>
    <t>0119201</t>
  </si>
  <si>
    <t>0142057</t>
  </si>
  <si>
    <t>09</t>
  </si>
  <si>
    <t>05</t>
  </si>
  <si>
    <t>0219602</t>
  </si>
  <si>
    <t>0229601</t>
  </si>
  <si>
    <t>02</t>
  </si>
  <si>
    <t>0294009</t>
  </si>
  <si>
    <t>0142788</t>
  </si>
  <si>
    <t>08</t>
  </si>
  <si>
    <t>0310059</t>
  </si>
  <si>
    <t>0320059</t>
  </si>
  <si>
    <t>0119202</t>
  </si>
  <si>
    <t>Транспорт</t>
  </si>
  <si>
    <t>914</t>
  </si>
  <si>
    <t>0129020</t>
  </si>
  <si>
    <t>0289143</t>
  </si>
  <si>
    <t>0419020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</si>
  <si>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(Иные бюджетные ассигнования)</t>
  </si>
  <si>
    <t>0249861</t>
  </si>
  <si>
    <t>0419129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</si>
  <si>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(Межбюджетные трансферты)</t>
  </si>
  <si>
    <t>0269122</t>
  </si>
  <si>
    <t>Расходы на обеспечение функций муниципальных органов в рамках подпрограммы «Реконструкция котельных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</si>
  <si>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</si>
  <si>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</si>
  <si>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0299020</t>
  </si>
  <si>
    <t>0239020</t>
  </si>
  <si>
    <t>0279020</t>
  </si>
  <si>
    <t>0255111</t>
  </si>
  <si>
    <t>Расходы на обеспечение функций муниципальных органов в рамках подпрограммы «Чистая вода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</si>
  <si>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0139047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</si>
  <si>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(Капитальные вложения в объекты недвижимого имущества муниципальной собственности)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</si>
  <si>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(Межбюджетные трансферты)</t>
  </si>
  <si>
    <t>10</t>
  </si>
  <si>
    <t>06</t>
  </si>
  <si>
    <t>ИЗМЕНЕНИЯ</t>
  </si>
  <si>
    <t xml:space="preserve">Возмещение части затрат по оплате электроэнергии председателям уличных комитетов в рамках подпрограммы "Развитие мер социальной поддержки отдельных категорий граждан" программы "Муниципальное управление и гражданское общество"(Социальное обеспечение и другие выплаты населению) </t>
  </si>
  <si>
    <t>0139020</t>
  </si>
  <si>
    <t>наши 13888,08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</si>
  <si>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(Закупка товаров, работ и услуг)</t>
  </si>
  <si>
    <t>План 2014</t>
  </si>
  <si>
    <r>
      <t xml:space="preserve"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(Закупка товаров, работ и услуг)</t>
    </r>
  </si>
  <si>
    <r>
      <t xml:space="preserve"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(Иные бюджетные ассигнования)</t>
    </r>
  </si>
  <si>
    <t>Другие вопросы в области социальной политики</t>
  </si>
  <si>
    <t>к решению Совета народных депутатов</t>
  </si>
  <si>
    <t>городского поселения город Поворино</t>
  </si>
  <si>
    <t>Расходы на обеспечение функций муниципальных органов в рамках подпрограммы «Благоустройство дворовых территорий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работ, услуг)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</si>
  <si>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работ, услуг))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</si>
  <si>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работ, услуг)</t>
  </si>
  <si>
    <t xml:space="preserve">                              город  Поворино   на  2015 год</t>
  </si>
  <si>
    <t>План 2015</t>
  </si>
  <si>
    <t>Фактически исполненно 2015</t>
  </si>
  <si>
    <t>Расходы на обеспечение функций муниципальных органов в рамках подпрограммы  «Управление муниципальными финансами муниципальной программы «Муниципальное управление и гражданское общество» (Межбюджетные трансферты)</t>
  </si>
  <si>
    <t>0149020</t>
  </si>
  <si>
    <t>Расходы на обеспечение функций муниципальных органов в рамках подпрограммы "Благоустройство территории муниципального образования городское поселение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(Закупка товаров, работ и услуг)</t>
  </si>
  <si>
    <t>12</t>
  </si>
  <si>
    <t>0239852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</si>
  <si>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</si>
  <si>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Расходы на обеспечение функций муниципальных органов в рамках подпрограммы «Обеспечение сохранности и ремонт военно-мемориальных объектов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(Межбюджетные трансферты)</t>
  </si>
  <si>
    <t>0417867</t>
  </si>
  <si>
    <t>0315190</t>
  </si>
  <si>
    <t>0325144</t>
  </si>
  <si>
    <t>Резервный фонд администрации городского поселения город Поворино(проведение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"Управление муниципальными финансами" муниципальной программы "Муниципальное управление и гражданское общество" (Капитальные вложения в объекты недвижимого имущества муниципальной собственности)</t>
  </si>
  <si>
    <t>Расходы на обеспечение функций муниципальных органов в рамках подпрограммы "Чистая вода городского поселения город Поворино" муниципальной программы "Обеспечение доступным и комфортным жильем и коммунальными услугами населения городского поселения город Поворино" (Капитальные вложения в объекты недвижимого имущества муниципальной собственности)</t>
  </si>
  <si>
    <t>0259111</t>
  </si>
  <si>
    <t>Приложение № 2</t>
  </si>
  <si>
    <t>"Об исполнении бюджета городского поселения
город Поворино за 2015 год"</t>
  </si>
  <si>
    <t>от 31.05.2016 г. № 186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</si>
</sst>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hadow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hadow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1127123</xdr:colOff>
      <xdr:row>2</xdr:row>
      <xdr:rowOff>38101</xdr:rowOff>
    </xdr:from>
    <xdr:ext cx="45719" cy="1190624"/>
    <xdr:sp macro="" textlink="">
      <xdr:nvSpPr>
        <xdr:cNvPr id="2" name="TextBox 1"/>
        <xdr:cNvSpPr txBox="1"/>
      </xdr:nvSpPr>
      <xdr:spPr>
        <a:xfrm>
          <a:off x="9636123" y="514351"/>
          <a:ext cx="45719" cy="119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view="pageBreakPreview" topLeftCell="A2" zoomScale="87" zoomScaleSheetLayoutView="87" workbookViewId="0">
      <selection activeCell="E6" sqref="E6:W6"/>
    </sheetView>
  </sheetViews>
  <sheetFormatPr defaultRowHeight="18.75"/>
  <cols>
    <col min="1" max="1" width="59.28515625" style="1" customWidth="1"/>
    <col min="2" max="4" width="9.140625" style="1"/>
    <col min="5" max="5" width="14" style="1" customWidth="1"/>
    <col min="6" max="6" width="9.140625" style="1" customWidth="1"/>
    <col min="7" max="21" width="16.28515625" style="1" hidden="1" customWidth="1"/>
    <col min="22" max="23" width="18.140625" style="1" customWidth="1"/>
    <col min="24" max="16384" width="9.140625" style="1"/>
  </cols>
  <sheetData>
    <row r="1" spans="1:23" ht="22.5" customHeight="1">
      <c r="E1" s="51" t="s">
        <v>127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>
      <c r="E3" s="50" t="s">
        <v>106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>
      <c r="A4" s="2"/>
      <c r="B4" s="2"/>
      <c r="C4" s="2"/>
      <c r="D4" s="2"/>
      <c r="E4" s="50" t="s">
        <v>107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37.5" customHeight="1">
      <c r="E5" s="51" t="s">
        <v>128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>
      <c r="E6" s="50" t="s">
        <v>129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10" spans="1:23">
      <c r="A10" s="55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>
      <c r="A11" s="57" t="s">
        <v>111</v>
      </c>
      <c r="B11" s="57"/>
      <c r="C11" s="57"/>
      <c r="D11" s="57"/>
      <c r="E11" s="57"/>
      <c r="F11" s="57"/>
      <c r="G11" s="57"/>
      <c r="H11" s="57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3" spans="1:23">
      <c r="A13" s="3"/>
    </row>
    <row r="14" spans="1:23">
      <c r="A14" s="4"/>
    </row>
    <row r="15" spans="1:23" ht="37.5">
      <c r="A15" s="59" t="s">
        <v>0</v>
      </c>
      <c r="B15" s="59" t="s">
        <v>1</v>
      </c>
      <c r="C15" s="59" t="s">
        <v>2</v>
      </c>
      <c r="D15" s="59" t="s">
        <v>3</v>
      </c>
      <c r="E15" s="59" t="s">
        <v>4</v>
      </c>
      <c r="F15" s="59" t="s">
        <v>5</v>
      </c>
      <c r="G15" s="5" t="s">
        <v>6</v>
      </c>
      <c r="H15" s="5" t="s">
        <v>6</v>
      </c>
      <c r="I15" s="5" t="s">
        <v>6</v>
      </c>
      <c r="J15" s="5" t="s">
        <v>6</v>
      </c>
      <c r="K15" s="5" t="s">
        <v>6</v>
      </c>
      <c r="L15" s="5" t="s">
        <v>97</v>
      </c>
      <c r="M15" s="5" t="s">
        <v>6</v>
      </c>
      <c r="N15" s="5" t="s">
        <v>97</v>
      </c>
      <c r="O15" s="5" t="s">
        <v>6</v>
      </c>
      <c r="P15" s="5" t="s">
        <v>97</v>
      </c>
      <c r="Q15" s="5" t="s">
        <v>6</v>
      </c>
      <c r="R15" s="5" t="s">
        <v>97</v>
      </c>
      <c r="S15" s="5" t="s">
        <v>6</v>
      </c>
      <c r="T15" s="5" t="s">
        <v>97</v>
      </c>
      <c r="U15" s="52" t="s">
        <v>102</v>
      </c>
      <c r="V15" s="52" t="s">
        <v>112</v>
      </c>
      <c r="W15" s="52" t="s">
        <v>113</v>
      </c>
    </row>
    <row r="16" spans="1:23">
      <c r="A16" s="59"/>
      <c r="B16" s="59"/>
      <c r="C16" s="61"/>
      <c r="D16" s="61"/>
      <c r="E16" s="61"/>
      <c r="F16" s="61"/>
      <c r="G16" s="6" t="s">
        <v>7</v>
      </c>
      <c r="H16" s="6" t="s">
        <v>7</v>
      </c>
      <c r="I16" s="6" t="s">
        <v>7</v>
      </c>
      <c r="J16" s="6" t="s">
        <v>7</v>
      </c>
      <c r="K16" s="5" t="s">
        <v>7</v>
      </c>
      <c r="L16" s="5" t="s">
        <v>7</v>
      </c>
      <c r="M16" s="5" t="s">
        <v>7</v>
      </c>
      <c r="N16" s="5" t="s">
        <v>7</v>
      </c>
      <c r="O16" s="5" t="s">
        <v>7</v>
      </c>
      <c r="P16" s="5" t="s">
        <v>7</v>
      </c>
      <c r="Q16" s="5" t="s">
        <v>7</v>
      </c>
      <c r="R16" s="5" t="s">
        <v>7</v>
      </c>
      <c r="S16" s="5" t="s">
        <v>7</v>
      </c>
      <c r="T16" s="5" t="s">
        <v>7</v>
      </c>
      <c r="U16" s="53"/>
      <c r="V16" s="53"/>
      <c r="W16" s="53"/>
    </row>
    <row r="17" spans="1:23">
      <c r="A17" s="60"/>
      <c r="B17" s="60"/>
      <c r="C17" s="61"/>
      <c r="D17" s="61"/>
      <c r="E17" s="61"/>
      <c r="F17" s="61"/>
      <c r="G17" s="7">
        <v>2014</v>
      </c>
      <c r="H17" s="8">
        <v>41779</v>
      </c>
      <c r="I17" s="8"/>
      <c r="J17" s="8">
        <v>41837</v>
      </c>
      <c r="K17" s="8"/>
      <c r="L17" s="8">
        <v>41866</v>
      </c>
      <c r="M17" s="8"/>
      <c r="N17" s="8">
        <v>41894</v>
      </c>
      <c r="O17" s="8"/>
      <c r="P17" s="8">
        <v>41933</v>
      </c>
      <c r="Q17" s="8"/>
      <c r="R17" s="8">
        <v>41968</v>
      </c>
      <c r="S17" s="8"/>
      <c r="T17" s="8">
        <v>41999</v>
      </c>
      <c r="U17" s="54"/>
      <c r="V17" s="54"/>
      <c r="W17" s="54"/>
    </row>
    <row r="18" spans="1:23">
      <c r="A18" s="9">
        <v>1</v>
      </c>
      <c r="B18" s="5">
        <v>2</v>
      </c>
      <c r="C18" s="9">
        <v>3</v>
      </c>
      <c r="D18" s="9">
        <v>4</v>
      </c>
      <c r="E18" s="9">
        <v>5</v>
      </c>
      <c r="F18" s="9">
        <v>6</v>
      </c>
      <c r="G18" s="5">
        <v>7</v>
      </c>
      <c r="H18" s="5" t="s">
        <v>34</v>
      </c>
      <c r="I18" s="5" t="s">
        <v>35</v>
      </c>
      <c r="J18" s="5" t="s">
        <v>34</v>
      </c>
      <c r="K18" s="5">
        <v>7</v>
      </c>
      <c r="L18" s="5"/>
      <c r="M18" s="5">
        <v>7</v>
      </c>
      <c r="N18" s="5"/>
      <c r="O18" s="5">
        <v>7</v>
      </c>
      <c r="P18" s="5"/>
      <c r="Q18" s="5">
        <v>7</v>
      </c>
      <c r="R18" s="5"/>
      <c r="S18" s="5">
        <v>7</v>
      </c>
      <c r="T18" s="5"/>
      <c r="U18" s="5">
        <v>7</v>
      </c>
      <c r="V18" s="5">
        <v>7</v>
      </c>
      <c r="W18" s="5">
        <v>8</v>
      </c>
    </row>
    <row r="19" spans="1:23">
      <c r="A19" s="9" t="s">
        <v>8</v>
      </c>
      <c r="B19" s="7"/>
      <c r="C19" s="7"/>
      <c r="D19" s="7"/>
      <c r="E19" s="7"/>
      <c r="F19" s="7"/>
      <c r="G19" s="7">
        <f>G20+G26+G81+G88</f>
        <v>42076.5</v>
      </c>
      <c r="H19" s="7">
        <f>H20+H26+H81+H88</f>
        <v>13193.099999999999</v>
      </c>
      <c r="I19" s="7">
        <f>G19+H19</f>
        <v>55269.599999999999</v>
      </c>
      <c r="J19" s="10">
        <f>J20+J26+J81+J88</f>
        <v>50709.993000000002</v>
      </c>
      <c r="K19" s="10">
        <f>I19+J19</f>
        <v>105979.59299999999</v>
      </c>
      <c r="L19" s="10">
        <f>L20+L26+L81+L88</f>
        <v>283.8</v>
      </c>
      <c r="M19" s="10">
        <f>K19+L19</f>
        <v>106263.393</v>
      </c>
      <c r="N19" s="10">
        <f>N20+N26+N81+N88</f>
        <v>1429.9549999999999</v>
      </c>
      <c r="O19" s="10">
        <f>M19+N19</f>
        <v>107693.348</v>
      </c>
      <c r="P19" s="10">
        <f>P20+P26+P81+P88</f>
        <v>-3.4000000000000341</v>
      </c>
      <c r="Q19" s="10">
        <f>O19+P19</f>
        <v>107689.948</v>
      </c>
      <c r="R19" s="10">
        <f>R20+R26+R81+R88</f>
        <v>240.7</v>
      </c>
      <c r="S19" s="10">
        <f>Q19+R19</f>
        <v>107930.648</v>
      </c>
      <c r="T19" s="10">
        <f>T20+T26+T81+T88</f>
        <v>167.5427699999999</v>
      </c>
      <c r="U19" s="10">
        <f>S19+T19</f>
        <v>108098.19077</v>
      </c>
      <c r="V19" s="11">
        <f>V20+V26+V81+V88</f>
        <v>53553.200000000004</v>
      </c>
      <c r="W19" s="11">
        <f>W20+W26+W81+W88</f>
        <v>52830.9</v>
      </c>
    </row>
    <row r="20" spans="1:23" ht="37.5">
      <c r="A20" s="12" t="s">
        <v>9</v>
      </c>
      <c r="B20" s="13">
        <v>914</v>
      </c>
      <c r="C20" s="13"/>
      <c r="D20" s="13"/>
      <c r="E20" s="13"/>
      <c r="F20" s="13"/>
      <c r="G20" s="13">
        <f>G21</f>
        <v>584.6</v>
      </c>
      <c r="H20" s="13">
        <f>H21</f>
        <v>394.3</v>
      </c>
      <c r="I20" s="7">
        <f t="shared" ref="I20:Q93" si="0">G20+H20</f>
        <v>978.90000000000009</v>
      </c>
      <c r="J20" s="14">
        <f>J21</f>
        <v>0</v>
      </c>
      <c r="K20" s="10">
        <f t="shared" si="0"/>
        <v>978.90000000000009</v>
      </c>
      <c r="L20" s="14">
        <f>L21</f>
        <v>0</v>
      </c>
      <c r="M20" s="10">
        <f t="shared" si="0"/>
        <v>978.90000000000009</v>
      </c>
      <c r="N20" s="14">
        <f>N21</f>
        <v>0</v>
      </c>
      <c r="O20" s="10">
        <f t="shared" si="0"/>
        <v>978.90000000000009</v>
      </c>
      <c r="P20" s="14">
        <f>P21</f>
        <v>-104.69999999999999</v>
      </c>
      <c r="Q20" s="10">
        <f t="shared" si="0"/>
        <v>874.2</v>
      </c>
      <c r="R20" s="14">
        <f>R21</f>
        <v>0</v>
      </c>
      <c r="S20" s="10">
        <f t="shared" ref="S20:S41" si="1">Q20+R20</f>
        <v>874.2</v>
      </c>
      <c r="T20" s="14">
        <f>T21</f>
        <v>-22</v>
      </c>
      <c r="U20" s="10">
        <f t="shared" ref="U20:U44" si="2">S20+T20</f>
        <v>852.2</v>
      </c>
      <c r="V20" s="13">
        <f>V21</f>
        <v>1169.3</v>
      </c>
      <c r="W20" s="15">
        <f>W21</f>
        <v>1153.8</v>
      </c>
    </row>
    <row r="21" spans="1:23">
      <c r="A21" s="12" t="s">
        <v>37</v>
      </c>
      <c r="B21" s="13">
        <v>914</v>
      </c>
      <c r="C21" s="16" t="s">
        <v>58</v>
      </c>
      <c r="D21" s="13"/>
      <c r="E21" s="13"/>
      <c r="F21" s="13"/>
      <c r="G21" s="13">
        <f>G22</f>
        <v>584.6</v>
      </c>
      <c r="H21" s="13">
        <f>H22</f>
        <v>394.3</v>
      </c>
      <c r="I21" s="7">
        <f t="shared" si="0"/>
        <v>978.90000000000009</v>
      </c>
      <c r="J21" s="14">
        <f>J22</f>
        <v>0</v>
      </c>
      <c r="K21" s="10">
        <f t="shared" si="0"/>
        <v>978.90000000000009</v>
      </c>
      <c r="L21" s="14">
        <f>L22</f>
        <v>0</v>
      </c>
      <c r="M21" s="10">
        <f t="shared" si="0"/>
        <v>978.90000000000009</v>
      </c>
      <c r="N21" s="14">
        <f>N22</f>
        <v>0</v>
      </c>
      <c r="O21" s="10">
        <f t="shared" si="0"/>
        <v>978.90000000000009</v>
      </c>
      <c r="P21" s="14">
        <f>P22</f>
        <v>-104.69999999999999</v>
      </c>
      <c r="Q21" s="10">
        <f t="shared" si="0"/>
        <v>874.2</v>
      </c>
      <c r="R21" s="14">
        <f>R22</f>
        <v>0</v>
      </c>
      <c r="S21" s="10">
        <f t="shared" si="1"/>
        <v>874.2</v>
      </c>
      <c r="T21" s="14">
        <f>T22</f>
        <v>-22</v>
      </c>
      <c r="U21" s="10">
        <f t="shared" si="2"/>
        <v>852.2</v>
      </c>
      <c r="V21" s="13">
        <f>V22</f>
        <v>1169.3</v>
      </c>
      <c r="W21" s="15">
        <v>1153.8</v>
      </c>
    </row>
    <row r="22" spans="1:23" ht="93.75">
      <c r="A22" s="12" t="s">
        <v>48</v>
      </c>
      <c r="B22" s="13">
        <v>914</v>
      </c>
      <c r="C22" s="16" t="s">
        <v>58</v>
      </c>
      <c r="D22" s="16" t="s">
        <v>59</v>
      </c>
      <c r="E22" s="13"/>
      <c r="F22" s="13"/>
      <c r="G22" s="13">
        <f>G23+G24+G25</f>
        <v>584.6</v>
      </c>
      <c r="H22" s="13">
        <f>H23+H24+H25</f>
        <v>394.3</v>
      </c>
      <c r="I22" s="7">
        <f t="shared" si="0"/>
        <v>978.90000000000009</v>
      </c>
      <c r="J22" s="14">
        <f>J23+J24+J25</f>
        <v>0</v>
      </c>
      <c r="K22" s="10">
        <f t="shared" si="0"/>
        <v>978.90000000000009</v>
      </c>
      <c r="L22" s="14">
        <f>L23+L24+L25</f>
        <v>0</v>
      </c>
      <c r="M22" s="10">
        <f t="shared" si="0"/>
        <v>978.90000000000009</v>
      </c>
      <c r="N22" s="14">
        <f>N23+N24+N25</f>
        <v>0</v>
      </c>
      <c r="O22" s="10">
        <f t="shared" si="0"/>
        <v>978.90000000000009</v>
      </c>
      <c r="P22" s="14">
        <f>P23+P24+P25</f>
        <v>-104.69999999999999</v>
      </c>
      <c r="Q22" s="10">
        <f t="shared" si="0"/>
        <v>874.2</v>
      </c>
      <c r="R22" s="14">
        <f>R23+R24+R25</f>
        <v>0</v>
      </c>
      <c r="S22" s="10">
        <f t="shared" si="1"/>
        <v>874.2</v>
      </c>
      <c r="T22" s="14">
        <f>T23+T24+T25</f>
        <v>-22</v>
      </c>
      <c r="U22" s="17">
        <f t="shared" si="2"/>
        <v>852.2</v>
      </c>
      <c r="V22" s="13">
        <f>V23+V24+V25</f>
        <v>1169.3</v>
      </c>
      <c r="W22" s="15">
        <v>1153.8</v>
      </c>
    </row>
    <row r="23" spans="1:23" ht="168.75">
      <c r="A23" s="18" t="s">
        <v>10</v>
      </c>
      <c r="B23" s="19">
        <v>914</v>
      </c>
      <c r="C23" s="20" t="s">
        <v>58</v>
      </c>
      <c r="D23" s="20" t="s">
        <v>59</v>
      </c>
      <c r="E23" s="19">
        <v>9619201</v>
      </c>
      <c r="F23" s="19">
        <v>100</v>
      </c>
      <c r="G23" s="19">
        <v>574.6</v>
      </c>
      <c r="H23" s="19">
        <v>267.3</v>
      </c>
      <c r="I23" s="7">
        <f t="shared" si="0"/>
        <v>841.90000000000009</v>
      </c>
      <c r="J23" s="21">
        <v>0</v>
      </c>
      <c r="K23" s="10">
        <f t="shared" si="0"/>
        <v>841.90000000000009</v>
      </c>
      <c r="L23" s="10"/>
      <c r="M23" s="10">
        <f t="shared" si="0"/>
        <v>841.90000000000009</v>
      </c>
      <c r="N23" s="10"/>
      <c r="O23" s="10">
        <f t="shared" si="0"/>
        <v>841.90000000000009</v>
      </c>
      <c r="P23" s="10">
        <v>-177.7</v>
      </c>
      <c r="Q23" s="10">
        <f t="shared" si="0"/>
        <v>664.2</v>
      </c>
      <c r="R23" s="10"/>
      <c r="S23" s="10">
        <f t="shared" si="1"/>
        <v>664.2</v>
      </c>
      <c r="T23" s="10"/>
      <c r="U23" s="17">
        <f t="shared" si="2"/>
        <v>664.2</v>
      </c>
      <c r="V23" s="19">
        <v>952</v>
      </c>
      <c r="W23" s="22">
        <v>937.6</v>
      </c>
    </row>
    <row r="24" spans="1:23" ht="93.75">
      <c r="A24" s="18" t="s">
        <v>103</v>
      </c>
      <c r="B24" s="19">
        <v>914</v>
      </c>
      <c r="C24" s="20" t="s">
        <v>58</v>
      </c>
      <c r="D24" s="20" t="s">
        <v>59</v>
      </c>
      <c r="E24" s="19">
        <v>9619201</v>
      </c>
      <c r="F24" s="19">
        <v>200</v>
      </c>
      <c r="G24" s="21">
        <v>10</v>
      </c>
      <c r="H24" s="21">
        <v>68</v>
      </c>
      <c r="I24" s="10">
        <f t="shared" si="0"/>
        <v>78</v>
      </c>
      <c r="J24" s="21">
        <v>0</v>
      </c>
      <c r="K24" s="10">
        <f t="shared" si="0"/>
        <v>78</v>
      </c>
      <c r="L24" s="10"/>
      <c r="M24" s="10">
        <f t="shared" si="0"/>
        <v>78</v>
      </c>
      <c r="N24" s="10"/>
      <c r="O24" s="10">
        <f t="shared" si="0"/>
        <v>78</v>
      </c>
      <c r="P24" s="10">
        <v>73</v>
      </c>
      <c r="Q24" s="10">
        <f t="shared" si="0"/>
        <v>151</v>
      </c>
      <c r="R24" s="10"/>
      <c r="S24" s="10">
        <f t="shared" si="1"/>
        <v>151</v>
      </c>
      <c r="T24" s="10">
        <v>-19</v>
      </c>
      <c r="U24" s="17">
        <f t="shared" si="2"/>
        <v>132</v>
      </c>
      <c r="V24" s="21">
        <v>200</v>
      </c>
      <c r="W24" s="22">
        <v>198.8</v>
      </c>
    </row>
    <row r="25" spans="1:23" ht="93.75">
      <c r="A25" s="18" t="s">
        <v>104</v>
      </c>
      <c r="B25" s="19">
        <v>914</v>
      </c>
      <c r="C25" s="20" t="s">
        <v>58</v>
      </c>
      <c r="D25" s="20" t="s">
        <v>59</v>
      </c>
      <c r="E25" s="19">
        <v>9619201</v>
      </c>
      <c r="F25" s="19">
        <v>800</v>
      </c>
      <c r="G25" s="21">
        <v>0</v>
      </c>
      <c r="H25" s="21">
        <v>59</v>
      </c>
      <c r="I25" s="10">
        <f t="shared" si="0"/>
        <v>59</v>
      </c>
      <c r="J25" s="21">
        <v>0</v>
      </c>
      <c r="K25" s="10">
        <f t="shared" si="0"/>
        <v>59</v>
      </c>
      <c r="L25" s="10"/>
      <c r="M25" s="10">
        <f t="shared" si="0"/>
        <v>59</v>
      </c>
      <c r="N25" s="10"/>
      <c r="O25" s="10">
        <f t="shared" si="0"/>
        <v>59</v>
      </c>
      <c r="P25" s="10"/>
      <c r="Q25" s="10">
        <f t="shared" si="0"/>
        <v>59</v>
      </c>
      <c r="R25" s="10"/>
      <c r="S25" s="10">
        <f t="shared" si="1"/>
        <v>59</v>
      </c>
      <c r="T25" s="10">
        <v>-3</v>
      </c>
      <c r="U25" s="17">
        <f t="shared" si="2"/>
        <v>56</v>
      </c>
      <c r="V25" s="21">
        <v>17.3</v>
      </c>
      <c r="W25" s="22">
        <v>17.3</v>
      </c>
    </row>
    <row r="26" spans="1:23" ht="37.5">
      <c r="A26" s="12" t="s">
        <v>11</v>
      </c>
      <c r="B26" s="13">
        <v>914</v>
      </c>
      <c r="C26" s="13"/>
      <c r="D26" s="13"/>
      <c r="E26" s="13"/>
      <c r="F26" s="13"/>
      <c r="G26" s="14">
        <f>G27+G39+G42+G54+G95+G100</f>
        <v>30925.9</v>
      </c>
      <c r="H26" s="14">
        <f>H27+H39+H42+H54+H95+H100</f>
        <v>9464.7999999999993</v>
      </c>
      <c r="I26" s="7">
        <f t="shared" si="0"/>
        <v>40390.699999999997</v>
      </c>
      <c r="J26" s="14">
        <f>J27+J39+J42+J54+J95+J100</f>
        <v>50709.993000000002</v>
      </c>
      <c r="K26" s="10">
        <f t="shared" si="0"/>
        <v>91100.692999999999</v>
      </c>
      <c r="L26" s="14">
        <f>L27+L39+L42+L54+L95+L100</f>
        <v>283.8</v>
      </c>
      <c r="M26" s="10">
        <f t="shared" si="0"/>
        <v>91384.493000000002</v>
      </c>
      <c r="N26" s="14">
        <f>N27+N39+N42+N54+N95+N100</f>
        <v>1429.9549999999999</v>
      </c>
      <c r="O26" s="10">
        <f t="shared" si="0"/>
        <v>92814.448000000004</v>
      </c>
      <c r="P26" s="14">
        <f>P27+P39+P42+P54+P95+P100</f>
        <v>401.29999999999995</v>
      </c>
      <c r="Q26" s="10">
        <f t="shared" si="0"/>
        <v>93215.748000000007</v>
      </c>
      <c r="R26" s="14">
        <f>R27+R39+R42+R54+R95+R100</f>
        <v>240.7</v>
      </c>
      <c r="S26" s="10">
        <f t="shared" si="1"/>
        <v>93456.448000000004</v>
      </c>
      <c r="T26" s="14">
        <f>T27+T39+T42+T54+T95+T100</f>
        <v>-963.4572300000001</v>
      </c>
      <c r="U26" s="17">
        <f t="shared" si="2"/>
        <v>92492.990770000004</v>
      </c>
      <c r="V26" s="15">
        <f>V27+V39+V42+V54+V95+V100</f>
        <v>40923.300000000003</v>
      </c>
      <c r="W26" s="15">
        <f>W27+W39+W42+W54+W95+W100</f>
        <v>40226.1</v>
      </c>
    </row>
    <row r="27" spans="1:23">
      <c r="A27" s="12" t="s">
        <v>37</v>
      </c>
      <c r="B27" s="13">
        <v>914</v>
      </c>
      <c r="C27" s="16" t="s">
        <v>58</v>
      </c>
      <c r="D27" s="13"/>
      <c r="E27" s="13"/>
      <c r="F27" s="13"/>
      <c r="G27" s="14">
        <f>G28+G33+G35</f>
        <v>9800</v>
      </c>
      <c r="H27" s="14">
        <f>H28+H33+H35</f>
        <v>1000</v>
      </c>
      <c r="I27" s="10">
        <f t="shared" si="0"/>
        <v>10800</v>
      </c>
      <c r="J27" s="14">
        <f>J28+J33+J35</f>
        <v>0</v>
      </c>
      <c r="K27" s="10">
        <f t="shared" si="0"/>
        <v>10800</v>
      </c>
      <c r="L27" s="14">
        <f>L28+L33+L35</f>
        <v>0</v>
      </c>
      <c r="M27" s="10">
        <f t="shared" si="0"/>
        <v>10800</v>
      </c>
      <c r="N27" s="14">
        <f>N28+N33+N35</f>
        <v>0</v>
      </c>
      <c r="O27" s="10">
        <f t="shared" si="0"/>
        <v>10800</v>
      </c>
      <c r="P27" s="14">
        <f>P28+P33+P35</f>
        <v>0</v>
      </c>
      <c r="Q27" s="10">
        <f t="shared" si="0"/>
        <v>10800</v>
      </c>
      <c r="R27" s="14">
        <f>R28+R33+R35</f>
        <v>240.7</v>
      </c>
      <c r="S27" s="10">
        <f t="shared" si="1"/>
        <v>11040.7</v>
      </c>
      <c r="T27" s="14">
        <f>T28+T33+T35</f>
        <v>-54</v>
      </c>
      <c r="U27" s="17">
        <f t="shared" si="2"/>
        <v>10986.7</v>
      </c>
      <c r="V27" s="15">
        <f>V28+V33+V35</f>
        <v>10351.1</v>
      </c>
      <c r="W27" s="15">
        <f>W28+W33+W35</f>
        <v>10268.599999999999</v>
      </c>
    </row>
    <row r="28" spans="1:23" ht="93.75">
      <c r="A28" s="12" t="s">
        <v>49</v>
      </c>
      <c r="B28" s="13">
        <v>914</v>
      </c>
      <c r="C28" s="16" t="s">
        <v>58</v>
      </c>
      <c r="D28" s="16" t="s">
        <v>60</v>
      </c>
      <c r="E28" s="13"/>
      <c r="F28" s="13"/>
      <c r="G28" s="14">
        <f>G29+G30+G31+G32</f>
        <v>9750</v>
      </c>
      <c r="H28" s="14">
        <f>H29+H30+H31+H32</f>
        <v>800</v>
      </c>
      <c r="I28" s="10">
        <f t="shared" si="0"/>
        <v>10550</v>
      </c>
      <c r="J28" s="14">
        <f>J29+J30+J31+J32</f>
        <v>0</v>
      </c>
      <c r="K28" s="10">
        <f t="shared" si="0"/>
        <v>10550</v>
      </c>
      <c r="L28" s="14">
        <f>L29+L30+L31+L32</f>
        <v>0</v>
      </c>
      <c r="M28" s="10">
        <f t="shared" si="0"/>
        <v>10550</v>
      </c>
      <c r="N28" s="14">
        <f>N29+N30+N31+N32</f>
        <v>0</v>
      </c>
      <c r="O28" s="10">
        <f t="shared" si="0"/>
        <v>10550</v>
      </c>
      <c r="P28" s="14">
        <f>P29+P30+P31+P32</f>
        <v>0</v>
      </c>
      <c r="Q28" s="10">
        <f t="shared" si="0"/>
        <v>10550</v>
      </c>
      <c r="R28" s="14">
        <f>R29+R30+R31+R32</f>
        <v>240.7</v>
      </c>
      <c r="S28" s="10">
        <f t="shared" si="1"/>
        <v>10790.7</v>
      </c>
      <c r="T28" s="14">
        <f>T29+T30+T31+T32</f>
        <v>120</v>
      </c>
      <c r="U28" s="17">
        <f t="shared" si="2"/>
        <v>10910.7</v>
      </c>
      <c r="V28" s="15">
        <f>V29+V30+V31+V32</f>
        <v>9959.2000000000007</v>
      </c>
      <c r="W28" s="15">
        <v>9876.7999999999993</v>
      </c>
    </row>
    <row r="29" spans="1:23" ht="206.25">
      <c r="A29" s="18" t="s">
        <v>12</v>
      </c>
      <c r="B29" s="19">
        <v>914</v>
      </c>
      <c r="C29" s="20" t="s">
        <v>58</v>
      </c>
      <c r="D29" s="20" t="s">
        <v>60</v>
      </c>
      <c r="E29" s="20" t="s">
        <v>61</v>
      </c>
      <c r="F29" s="19">
        <v>100</v>
      </c>
      <c r="G29" s="19">
        <v>5441.3</v>
      </c>
      <c r="H29" s="19"/>
      <c r="I29" s="7">
        <f t="shared" si="0"/>
        <v>5441.3</v>
      </c>
      <c r="J29" s="21"/>
      <c r="K29" s="10">
        <f t="shared" si="0"/>
        <v>5441.3</v>
      </c>
      <c r="L29" s="10"/>
      <c r="M29" s="10">
        <f t="shared" si="0"/>
        <v>5441.3</v>
      </c>
      <c r="N29" s="10"/>
      <c r="O29" s="10">
        <f t="shared" si="0"/>
        <v>5441.3</v>
      </c>
      <c r="P29" s="10"/>
      <c r="Q29" s="10">
        <f t="shared" si="0"/>
        <v>5441.3</v>
      </c>
      <c r="R29" s="10"/>
      <c r="S29" s="10">
        <f t="shared" si="1"/>
        <v>5441.3</v>
      </c>
      <c r="T29" s="10">
        <v>202.7</v>
      </c>
      <c r="U29" s="17">
        <f t="shared" si="2"/>
        <v>5644</v>
      </c>
      <c r="V29" s="22">
        <v>6252</v>
      </c>
      <c r="W29" s="22">
        <v>6223.2</v>
      </c>
    </row>
    <row r="30" spans="1:23" ht="225">
      <c r="A30" s="18" t="s">
        <v>13</v>
      </c>
      <c r="B30" s="23">
        <v>914</v>
      </c>
      <c r="C30" s="20" t="s">
        <v>58</v>
      </c>
      <c r="D30" s="20" t="s">
        <v>60</v>
      </c>
      <c r="E30" s="20" t="s">
        <v>73</v>
      </c>
      <c r="F30" s="19">
        <v>100</v>
      </c>
      <c r="G30" s="19">
        <v>936</v>
      </c>
      <c r="H30" s="19"/>
      <c r="I30" s="10">
        <f t="shared" si="0"/>
        <v>936</v>
      </c>
      <c r="J30" s="21"/>
      <c r="K30" s="10">
        <f t="shared" si="0"/>
        <v>936</v>
      </c>
      <c r="L30" s="10"/>
      <c r="M30" s="10">
        <f t="shared" si="0"/>
        <v>936</v>
      </c>
      <c r="N30" s="10"/>
      <c r="O30" s="10">
        <f t="shared" si="0"/>
        <v>936</v>
      </c>
      <c r="P30" s="10"/>
      <c r="Q30" s="10">
        <f t="shared" si="0"/>
        <v>936</v>
      </c>
      <c r="R30" s="10">
        <v>240.7</v>
      </c>
      <c r="S30" s="10">
        <f t="shared" si="1"/>
        <v>1176.7</v>
      </c>
      <c r="T30" s="10">
        <v>-12.7</v>
      </c>
      <c r="U30" s="17">
        <f t="shared" si="2"/>
        <v>1164</v>
      </c>
      <c r="V30" s="22">
        <v>810</v>
      </c>
      <c r="W30" s="22">
        <v>808.7</v>
      </c>
    </row>
    <row r="31" spans="1:23" ht="131.25">
      <c r="A31" s="18" t="s">
        <v>14</v>
      </c>
      <c r="B31" s="23">
        <v>914</v>
      </c>
      <c r="C31" s="20" t="s">
        <v>58</v>
      </c>
      <c r="D31" s="20" t="s">
        <v>60</v>
      </c>
      <c r="E31" s="20" t="s">
        <v>61</v>
      </c>
      <c r="F31" s="19">
        <v>200</v>
      </c>
      <c r="G31" s="19">
        <v>3212.7</v>
      </c>
      <c r="H31" s="21">
        <v>800</v>
      </c>
      <c r="I31" s="7">
        <f t="shared" si="0"/>
        <v>4012.7</v>
      </c>
      <c r="J31" s="21">
        <v>-100</v>
      </c>
      <c r="K31" s="10">
        <f t="shared" si="0"/>
        <v>3912.7</v>
      </c>
      <c r="L31" s="10"/>
      <c r="M31" s="10">
        <f t="shared" si="0"/>
        <v>3912.7</v>
      </c>
      <c r="N31" s="10">
        <v>-175</v>
      </c>
      <c r="O31" s="10">
        <f t="shared" si="0"/>
        <v>3737.7</v>
      </c>
      <c r="P31" s="10"/>
      <c r="Q31" s="10">
        <f t="shared" si="0"/>
        <v>3737.7</v>
      </c>
      <c r="R31" s="10"/>
      <c r="S31" s="10">
        <f t="shared" si="1"/>
        <v>3737.7</v>
      </c>
      <c r="T31" s="10">
        <v>-20</v>
      </c>
      <c r="U31" s="17">
        <f t="shared" si="2"/>
        <v>3717.7</v>
      </c>
      <c r="V31" s="22">
        <v>2777.2</v>
      </c>
      <c r="W31" s="22">
        <v>2730</v>
      </c>
    </row>
    <row r="32" spans="1:23" ht="131.25">
      <c r="A32" s="18" t="s">
        <v>15</v>
      </c>
      <c r="B32" s="24">
        <v>914</v>
      </c>
      <c r="C32" s="25" t="s">
        <v>58</v>
      </c>
      <c r="D32" s="25" t="s">
        <v>60</v>
      </c>
      <c r="E32" s="25" t="s">
        <v>61</v>
      </c>
      <c r="F32" s="24">
        <v>800</v>
      </c>
      <c r="G32" s="21">
        <v>160</v>
      </c>
      <c r="H32" s="21"/>
      <c r="I32" s="10">
        <f t="shared" si="0"/>
        <v>160</v>
      </c>
      <c r="J32" s="21">
        <v>100</v>
      </c>
      <c r="K32" s="10">
        <f t="shared" si="0"/>
        <v>260</v>
      </c>
      <c r="L32" s="10"/>
      <c r="M32" s="10">
        <f t="shared" si="0"/>
        <v>260</v>
      </c>
      <c r="N32" s="10">
        <v>175</v>
      </c>
      <c r="O32" s="10">
        <f t="shared" si="0"/>
        <v>435</v>
      </c>
      <c r="P32" s="10"/>
      <c r="Q32" s="10">
        <f t="shared" si="0"/>
        <v>435</v>
      </c>
      <c r="R32" s="10"/>
      <c r="S32" s="10">
        <f t="shared" si="1"/>
        <v>435</v>
      </c>
      <c r="T32" s="10">
        <v>-50</v>
      </c>
      <c r="U32" s="17">
        <f t="shared" si="2"/>
        <v>385</v>
      </c>
      <c r="V32" s="22">
        <v>120</v>
      </c>
      <c r="W32" s="22">
        <v>114.8</v>
      </c>
    </row>
    <row r="33" spans="1:26" s="29" customFormat="1" hidden="1">
      <c r="A33" s="26" t="s">
        <v>47</v>
      </c>
      <c r="B33" s="27">
        <v>914</v>
      </c>
      <c r="C33" s="28" t="s">
        <v>58</v>
      </c>
      <c r="D33" s="27">
        <v>11</v>
      </c>
      <c r="E33" s="27"/>
      <c r="F33" s="27"/>
      <c r="G33" s="10">
        <f>G34</f>
        <v>50</v>
      </c>
      <c r="H33" s="10"/>
      <c r="I33" s="10">
        <f t="shared" si="0"/>
        <v>50</v>
      </c>
      <c r="J33" s="10"/>
      <c r="K33" s="10">
        <f t="shared" si="0"/>
        <v>50</v>
      </c>
      <c r="L33" s="10"/>
      <c r="M33" s="10">
        <f t="shared" si="0"/>
        <v>50</v>
      </c>
      <c r="N33" s="10"/>
      <c r="O33" s="10">
        <f t="shared" si="0"/>
        <v>50</v>
      </c>
      <c r="P33" s="10"/>
      <c r="Q33" s="10">
        <f t="shared" si="0"/>
        <v>50</v>
      </c>
      <c r="R33" s="10"/>
      <c r="S33" s="10">
        <f t="shared" si="1"/>
        <v>50</v>
      </c>
      <c r="T33" s="10">
        <f>T34</f>
        <v>-50</v>
      </c>
      <c r="U33" s="17">
        <f t="shared" si="2"/>
        <v>0</v>
      </c>
      <c r="V33" s="11">
        <f>V34</f>
        <v>0</v>
      </c>
      <c r="W33" s="11">
        <f>W34</f>
        <v>0</v>
      </c>
    </row>
    <row r="34" spans="1:26" ht="187.5" hidden="1">
      <c r="A34" s="18" t="s">
        <v>16</v>
      </c>
      <c r="B34" s="30">
        <v>914</v>
      </c>
      <c r="C34" s="31" t="s">
        <v>58</v>
      </c>
      <c r="D34" s="31">
        <v>11</v>
      </c>
      <c r="E34" s="31" t="s">
        <v>62</v>
      </c>
      <c r="F34" s="30">
        <v>800</v>
      </c>
      <c r="G34" s="21">
        <v>50</v>
      </c>
      <c r="H34" s="21"/>
      <c r="I34" s="10">
        <f t="shared" si="0"/>
        <v>50</v>
      </c>
      <c r="J34" s="21"/>
      <c r="K34" s="10">
        <f t="shared" si="0"/>
        <v>50</v>
      </c>
      <c r="L34" s="10"/>
      <c r="M34" s="10">
        <f t="shared" si="0"/>
        <v>50</v>
      </c>
      <c r="N34" s="10"/>
      <c r="O34" s="10">
        <f t="shared" si="0"/>
        <v>50</v>
      </c>
      <c r="P34" s="10"/>
      <c r="Q34" s="10">
        <f t="shared" si="0"/>
        <v>50</v>
      </c>
      <c r="R34" s="10"/>
      <c r="S34" s="10">
        <f t="shared" si="1"/>
        <v>50</v>
      </c>
      <c r="T34" s="10">
        <v>-50</v>
      </c>
      <c r="U34" s="17">
        <f t="shared" si="2"/>
        <v>0</v>
      </c>
      <c r="V34" s="22">
        <v>0</v>
      </c>
      <c r="W34" s="22">
        <v>0</v>
      </c>
    </row>
    <row r="35" spans="1:26" s="29" customFormat="1">
      <c r="A35" s="26" t="s">
        <v>50</v>
      </c>
      <c r="B35" s="32">
        <v>914</v>
      </c>
      <c r="C35" s="33" t="s">
        <v>58</v>
      </c>
      <c r="D35" s="32">
        <v>13</v>
      </c>
      <c r="E35" s="32"/>
      <c r="F35" s="32"/>
      <c r="G35" s="10">
        <f>G36</f>
        <v>0</v>
      </c>
      <c r="H35" s="10">
        <f>H36</f>
        <v>200</v>
      </c>
      <c r="I35" s="10">
        <f t="shared" si="0"/>
        <v>200</v>
      </c>
      <c r="J35" s="10">
        <f>J36</f>
        <v>0</v>
      </c>
      <c r="K35" s="10">
        <f t="shared" si="0"/>
        <v>200</v>
      </c>
      <c r="L35" s="10">
        <f>L36</f>
        <v>0</v>
      </c>
      <c r="M35" s="10">
        <f t="shared" si="0"/>
        <v>200</v>
      </c>
      <c r="N35" s="10">
        <f>N36</f>
        <v>0</v>
      </c>
      <c r="O35" s="10">
        <f t="shared" si="0"/>
        <v>200</v>
      </c>
      <c r="P35" s="10">
        <f>P36</f>
        <v>0</v>
      </c>
      <c r="Q35" s="10">
        <f t="shared" si="0"/>
        <v>200</v>
      </c>
      <c r="R35" s="10">
        <f>R36</f>
        <v>0</v>
      </c>
      <c r="S35" s="10">
        <f t="shared" si="1"/>
        <v>200</v>
      </c>
      <c r="T35" s="10">
        <f>T36</f>
        <v>-124</v>
      </c>
      <c r="U35" s="17">
        <f t="shared" si="2"/>
        <v>76</v>
      </c>
      <c r="V35" s="11">
        <f>V36+V37+V38</f>
        <v>391.9</v>
      </c>
      <c r="W35" s="11">
        <f>W36+W37+W38</f>
        <v>391.8</v>
      </c>
    </row>
    <row r="36" spans="1:26" s="29" customFormat="1" ht="131.25">
      <c r="A36" s="18" t="s">
        <v>19</v>
      </c>
      <c r="B36" s="30">
        <v>914</v>
      </c>
      <c r="C36" s="31" t="s">
        <v>58</v>
      </c>
      <c r="D36" s="30">
        <v>13</v>
      </c>
      <c r="E36" s="31" t="s">
        <v>76</v>
      </c>
      <c r="F36" s="30">
        <v>200</v>
      </c>
      <c r="G36" s="21">
        <v>0</v>
      </c>
      <c r="H36" s="21">
        <v>200</v>
      </c>
      <c r="I36" s="10">
        <f t="shared" si="0"/>
        <v>200</v>
      </c>
      <c r="J36" s="21">
        <v>0</v>
      </c>
      <c r="K36" s="10">
        <f t="shared" si="0"/>
        <v>200</v>
      </c>
      <c r="L36" s="10"/>
      <c r="M36" s="10">
        <f t="shared" si="0"/>
        <v>200</v>
      </c>
      <c r="N36" s="10"/>
      <c r="O36" s="10">
        <f t="shared" si="0"/>
        <v>200</v>
      </c>
      <c r="P36" s="10"/>
      <c r="Q36" s="10">
        <f t="shared" si="0"/>
        <v>200</v>
      </c>
      <c r="R36" s="10"/>
      <c r="S36" s="10">
        <f t="shared" si="1"/>
        <v>200</v>
      </c>
      <c r="T36" s="10">
        <v>-124</v>
      </c>
      <c r="U36" s="17">
        <f t="shared" si="2"/>
        <v>76</v>
      </c>
      <c r="V36" s="22">
        <v>226.5</v>
      </c>
      <c r="W36" s="22">
        <v>226.5</v>
      </c>
    </row>
    <row r="37" spans="1:26" s="29" customFormat="1" ht="112.5">
      <c r="A37" s="18" t="s">
        <v>114</v>
      </c>
      <c r="B37" s="30">
        <v>914</v>
      </c>
      <c r="C37" s="31" t="s">
        <v>58</v>
      </c>
      <c r="D37" s="30">
        <v>13</v>
      </c>
      <c r="E37" s="31" t="s">
        <v>115</v>
      </c>
      <c r="F37" s="30">
        <v>500</v>
      </c>
      <c r="G37" s="21"/>
      <c r="H37" s="21"/>
      <c r="I37" s="10"/>
      <c r="J37" s="2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7"/>
      <c r="V37" s="22">
        <v>80</v>
      </c>
      <c r="W37" s="22">
        <v>80</v>
      </c>
    </row>
    <row r="38" spans="1:26" s="29" customFormat="1" ht="131.25">
      <c r="A38" s="18" t="s">
        <v>14</v>
      </c>
      <c r="B38" s="30">
        <v>914</v>
      </c>
      <c r="C38" s="31" t="s">
        <v>58</v>
      </c>
      <c r="D38" s="30">
        <v>13</v>
      </c>
      <c r="E38" s="31" t="s">
        <v>61</v>
      </c>
      <c r="F38" s="30">
        <v>200</v>
      </c>
      <c r="G38" s="21"/>
      <c r="H38" s="21"/>
      <c r="I38" s="10"/>
      <c r="J38" s="2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7"/>
      <c r="V38" s="22">
        <v>85.4</v>
      </c>
      <c r="W38" s="22">
        <v>85.3</v>
      </c>
    </row>
    <row r="39" spans="1:26" s="29" customFormat="1" ht="37.5" hidden="1">
      <c r="A39" s="26" t="s">
        <v>38</v>
      </c>
      <c r="B39" s="32">
        <v>914</v>
      </c>
      <c r="C39" s="33" t="s">
        <v>59</v>
      </c>
      <c r="D39" s="32"/>
      <c r="E39" s="32"/>
      <c r="F39" s="32"/>
      <c r="G39" s="10">
        <f>G41</f>
        <v>80</v>
      </c>
      <c r="H39" s="10">
        <f>H41</f>
        <v>121</v>
      </c>
      <c r="I39" s="10">
        <f t="shared" si="0"/>
        <v>201</v>
      </c>
      <c r="J39" s="10">
        <f>J41</f>
        <v>0</v>
      </c>
      <c r="K39" s="10">
        <f t="shared" si="0"/>
        <v>201</v>
      </c>
      <c r="L39" s="10">
        <f>L41</f>
        <v>82</v>
      </c>
      <c r="M39" s="10">
        <f t="shared" si="0"/>
        <v>283</v>
      </c>
      <c r="N39" s="10">
        <f>N41</f>
        <v>24.3</v>
      </c>
      <c r="O39" s="10">
        <f t="shared" si="0"/>
        <v>307.3</v>
      </c>
      <c r="P39" s="10">
        <f>P41</f>
        <v>0</v>
      </c>
      <c r="Q39" s="10">
        <f t="shared" si="0"/>
        <v>307.3</v>
      </c>
      <c r="R39" s="10">
        <f>R41</f>
        <v>0</v>
      </c>
      <c r="S39" s="10">
        <f t="shared" si="1"/>
        <v>307.3</v>
      </c>
      <c r="T39" s="10">
        <f>T41</f>
        <v>-169.3</v>
      </c>
      <c r="U39" s="17">
        <f t="shared" si="2"/>
        <v>138</v>
      </c>
      <c r="V39" s="11">
        <f>V41</f>
        <v>0</v>
      </c>
      <c r="W39" s="11">
        <f>W41</f>
        <v>0</v>
      </c>
    </row>
    <row r="40" spans="1:26" ht="75" hidden="1">
      <c r="A40" s="26" t="s">
        <v>39</v>
      </c>
      <c r="B40" s="30">
        <v>914</v>
      </c>
      <c r="C40" s="31" t="s">
        <v>59</v>
      </c>
      <c r="D40" s="31" t="s">
        <v>63</v>
      </c>
      <c r="E40" s="30"/>
      <c r="F40" s="30"/>
      <c r="G40" s="21">
        <f>G41</f>
        <v>80</v>
      </c>
      <c r="H40" s="21">
        <f>H41</f>
        <v>121</v>
      </c>
      <c r="I40" s="10">
        <f t="shared" si="0"/>
        <v>201</v>
      </c>
      <c r="J40" s="21">
        <v>0</v>
      </c>
      <c r="K40" s="10">
        <f t="shared" si="0"/>
        <v>201</v>
      </c>
      <c r="L40" s="10">
        <f>L41</f>
        <v>82</v>
      </c>
      <c r="M40" s="10">
        <f t="shared" si="0"/>
        <v>283</v>
      </c>
      <c r="N40" s="10">
        <f>N41</f>
        <v>24.3</v>
      </c>
      <c r="O40" s="10">
        <f t="shared" si="0"/>
        <v>307.3</v>
      </c>
      <c r="P40" s="10">
        <f>P41</f>
        <v>0</v>
      </c>
      <c r="Q40" s="10">
        <f t="shared" si="0"/>
        <v>307.3</v>
      </c>
      <c r="R40" s="10">
        <f>R41</f>
        <v>0</v>
      </c>
      <c r="S40" s="10">
        <f t="shared" si="1"/>
        <v>307.3</v>
      </c>
      <c r="T40" s="10">
        <f>T41</f>
        <v>-169.3</v>
      </c>
      <c r="U40" s="17">
        <f t="shared" si="2"/>
        <v>138</v>
      </c>
      <c r="V40" s="22">
        <f>V41</f>
        <v>0</v>
      </c>
      <c r="W40" s="22">
        <f>W41</f>
        <v>0</v>
      </c>
    </row>
    <row r="41" spans="1:26" ht="187.5" hidden="1">
      <c r="A41" s="18" t="s">
        <v>17</v>
      </c>
      <c r="B41" s="19">
        <v>914</v>
      </c>
      <c r="C41" s="20" t="s">
        <v>59</v>
      </c>
      <c r="D41" s="20" t="s">
        <v>63</v>
      </c>
      <c r="E41" s="20" t="s">
        <v>77</v>
      </c>
      <c r="F41" s="19">
        <v>200</v>
      </c>
      <c r="G41" s="21">
        <v>80</v>
      </c>
      <c r="H41" s="21">
        <v>121</v>
      </c>
      <c r="I41" s="10">
        <f t="shared" si="0"/>
        <v>201</v>
      </c>
      <c r="J41" s="21">
        <v>0</v>
      </c>
      <c r="K41" s="10">
        <f t="shared" si="0"/>
        <v>201</v>
      </c>
      <c r="L41" s="10">
        <v>82</v>
      </c>
      <c r="M41" s="10">
        <f t="shared" si="0"/>
        <v>283</v>
      </c>
      <c r="N41" s="10">
        <v>24.3</v>
      </c>
      <c r="O41" s="10">
        <f t="shared" si="0"/>
        <v>307.3</v>
      </c>
      <c r="P41" s="10"/>
      <c r="Q41" s="10">
        <f t="shared" si="0"/>
        <v>307.3</v>
      </c>
      <c r="R41" s="10"/>
      <c r="S41" s="10">
        <f t="shared" si="1"/>
        <v>307.3</v>
      </c>
      <c r="T41" s="10">
        <v>-169.3</v>
      </c>
      <c r="U41" s="17">
        <f t="shared" si="2"/>
        <v>138</v>
      </c>
      <c r="V41" s="22"/>
      <c r="W41" s="22"/>
    </row>
    <row r="42" spans="1:26" s="29" customFormat="1">
      <c r="A42" s="26" t="s">
        <v>40</v>
      </c>
      <c r="B42" s="7">
        <v>914</v>
      </c>
      <c r="C42" s="34" t="s">
        <v>60</v>
      </c>
      <c r="D42" s="7"/>
      <c r="E42" s="7"/>
      <c r="F42" s="7"/>
      <c r="G42" s="10">
        <f>G45+G49+G43</f>
        <v>4895</v>
      </c>
      <c r="H42" s="10">
        <f>H43+H45+H49</f>
        <v>80</v>
      </c>
      <c r="I42" s="10">
        <f t="shared" si="0"/>
        <v>4975</v>
      </c>
      <c r="J42" s="10">
        <f>J43+J45+J49</f>
        <v>49526.879000000001</v>
      </c>
      <c r="K42" s="10">
        <f t="shared" si="0"/>
        <v>54501.879000000001</v>
      </c>
      <c r="L42" s="10">
        <f>L43+L45+L49</f>
        <v>59.699999999999989</v>
      </c>
      <c r="M42" s="10">
        <f t="shared" si="0"/>
        <v>54561.578999999998</v>
      </c>
      <c r="N42" s="10">
        <f>N43+N45+N49</f>
        <v>-95</v>
      </c>
      <c r="O42" s="10">
        <f t="shared" si="0"/>
        <v>54466.578999999998</v>
      </c>
      <c r="P42" s="10">
        <f>P43+P45+P49</f>
        <v>-419</v>
      </c>
      <c r="Q42" s="10">
        <f t="shared" ref="Q42:S93" si="3">O42+P42</f>
        <v>54047.578999999998</v>
      </c>
      <c r="R42" s="10">
        <f>R43+R45+R49</f>
        <v>0</v>
      </c>
      <c r="S42" s="10">
        <f t="shared" si="3"/>
        <v>54047.578999999998</v>
      </c>
      <c r="T42" s="10">
        <f>T43+T45+T49</f>
        <v>-725.69999999999993</v>
      </c>
      <c r="U42" s="17">
        <f t="shared" si="2"/>
        <v>53321.879000000001</v>
      </c>
      <c r="V42" s="11">
        <f>V45+V49+V43</f>
        <v>19279.2</v>
      </c>
      <c r="W42" s="11">
        <f>W45+W49+W43</f>
        <v>18737.5</v>
      </c>
    </row>
    <row r="43" spans="1:26" s="29" customFormat="1">
      <c r="A43" s="26" t="s">
        <v>74</v>
      </c>
      <c r="B43" s="34" t="s">
        <v>75</v>
      </c>
      <c r="C43" s="34" t="s">
        <v>60</v>
      </c>
      <c r="D43" s="34" t="s">
        <v>70</v>
      </c>
      <c r="E43" s="7"/>
      <c r="F43" s="7"/>
      <c r="G43" s="10">
        <f>G44</f>
        <v>0</v>
      </c>
      <c r="H43" s="10">
        <f>H44</f>
        <v>40</v>
      </c>
      <c r="I43" s="10">
        <f t="shared" si="0"/>
        <v>40</v>
      </c>
      <c r="J43" s="10">
        <f>J44</f>
        <v>0</v>
      </c>
      <c r="K43" s="10">
        <f t="shared" si="0"/>
        <v>40</v>
      </c>
      <c r="L43" s="10">
        <f>L44</f>
        <v>229.7</v>
      </c>
      <c r="M43" s="10">
        <f t="shared" si="0"/>
        <v>269.7</v>
      </c>
      <c r="N43" s="10">
        <f>N44</f>
        <v>0</v>
      </c>
      <c r="O43" s="10">
        <f t="shared" si="0"/>
        <v>269.7</v>
      </c>
      <c r="P43" s="10">
        <f>P44</f>
        <v>0</v>
      </c>
      <c r="Q43" s="10">
        <f t="shared" si="3"/>
        <v>269.7</v>
      </c>
      <c r="R43" s="10">
        <f>R44</f>
        <v>0</v>
      </c>
      <c r="S43" s="10">
        <f t="shared" si="3"/>
        <v>269.7</v>
      </c>
      <c r="T43" s="10">
        <f>T44</f>
        <v>0</v>
      </c>
      <c r="U43" s="17">
        <f t="shared" si="2"/>
        <v>269.7</v>
      </c>
      <c r="V43" s="11">
        <f>V44</f>
        <v>200</v>
      </c>
      <c r="W43" s="11">
        <f>W44</f>
        <v>200</v>
      </c>
    </row>
    <row r="44" spans="1:26" s="29" customFormat="1" ht="93.75">
      <c r="A44" s="18" t="s">
        <v>79</v>
      </c>
      <c r="B44" s="20" t="s">
        <v>75</v>
      </c>
      <c r="C44" s="20" t="s">
        <v>60</v>
      </c>
      <c r="D44" s="20" t="s">
        <v>70</v>
      </c>
      <c r="E44" s="20" t="s">
        <v>78</v>
      </c>
      <c r="F44" s="19">
        <v>800</v>
      </c>
      <c r="G44" s="21">
        <v>0</v>
      </c>
      <c r="H44" s="21">
        <v>40</v>
      </c>
      <c r="I44" s="10">
        <f t="shared" si="0"/>
        <v>40</v>
      </c>
      <c r="J44" s="21">
        <v>0</v>
      </c>
      <c r="K44" s="10">
        <f t="shared" si="0"/>
        <v>40</v>
      </c>
      <c r="L44" s="10">
        <v>229.7</v>
      </c>
      <c r="M44" s="10">
        <f t="shared" si="0"/>
        <v>269.7</v>
      </c>
      <c r="N44" s="10">
        <v>0</v>
      </c>
      <c r="O44" s="10">
        <f t="shared" si="0"/>
        <v>269.7</v>
      </c>
      <c r="P44" s="10">
        <v>0</v>
      </c>
      <c r="Q44" s="10">
        <f t="shared" si="3"/>
        <v>269.7</v>
      </c>
      <c r="R44" s="10">
        <v>0</v>
      </c>
      <c r="S44" s="10">
        <f t="shared" si="3"/>
        <v>269.7</v>
      </c>
      <c r="T44" s="10">
        <v>0</v>
      </c>
      <c r="U44" s="17">
        <f t="shared" si="2"/>
        <v>269.7</v>
      </c>
      <c r="V44" s="22">
        <v>200</v>
      </c>
      <c r="W44" s="22">
        <v>200</v>
      </c>
    </row>
    <row r="45" spans="1:26" s="29" customFormat="1">
      <c r="A45" s="26" t="s">
        <v>41</v>
      </c>
      <c r="B45" s="7">
        <v>914</v>
      </c>
      <c r="C45" s="34" t="s">
        <v>60</v>
      </c>
      <c r="D45" s="34" t="s">
        <v>63</v>
      </c>
      <c r="E45" s="7"/>
      <c r="F45" s="7"/>
      <c r="G45" s="10">
        <f>G46+G48</f>
        <v>3875</v>
      </c>
      <c r="H45" s="10">
        <f>H46+H48</f>
        <v>0</v>
      </c>
      <c r="I45" s="10">
        <f t="shared" si="0"/>
        <v>3875</v>
      </c>
      <c r="J45" s="10">
        <f t="shared" ref="J45:O45" si="4">J46+J48+J47</f>
        <v>9522.4239999999991</v>
      </c>
      <c r="K45" s="10">
        <f t="shared" si="4"/>
        <v>13397.423999999999</v>
      </c>
      <c r="L45" s="10">
        <f t="shared" si="4"/>
        <v>0</v>
      </c>
      <c r="M45" s="10">
        <f t="shared" si="4"/>
        <v>13397.423999999999</v>
      </c>
      <c r="N45" s="10">
        <f t="shared" si="4"/>
        <v>-95</v>
      </c>
      <c r="O45" s="10">
        <f t="shared" si="4"/>
        <v>13302.423999999999</v>
      </c>
      <c r="P45" s="10">
        <f t="shared" ref="P45:Q45" si="5">P46+P48+P47</f>
        <v>0</v>
      </c>
      <c r="Q45" s="10">
        <f t="shared" si="5"/>
        <v>13302.424000000001</v>
      </c>
      <c r="R45" s="10">
        <f t="shared" ref="R45:S45" si="6">R46+R48+R47</f>
        <v>0</v>
      </c>
      <c r="S45" s="10">
        <f t="shared" si="6"/>
        <v>13302.424000000001</v>
      </c>
      <c r="T45" s="10">
        <f t="shared" ref="T45:U45" si="7">T46+T48+T47</f>
        <v>-749.19999999999993</v>
      </c>
      <c r="U45" s="17">
        <f t="shared" si="7"/>
        <v>12553.224</v>
      </c>
      <c r="V45" s="11">
        <f>V46+V48+V47</f>
        <v>4940</v>
      </c>
      <c r="W45" s="11">
        <f>W46+W48+W47</f>
        <v>4938.1000000000004</v>
      </c>
    </row>
    <row r="46" spans="1:26" ht="168.75" hidden="1">
      <c r="A46" s="18" t="s">
        <v>108</v>
      </c>
      <c r="B46" s="19">
        <v>914</v>
      </c>
      <c r="C46" s="20" t="s">
        <v>60</v>
      </c>
      <c r="D46" s="20" t="s">
        <v>63</v>
      </c>
      <c r="E46" s="20" t="s">
        <v>80</v>
      </c>
      <c r="F46" s="19">
        <v>200</v>
      </c>
      <c r="G46" s="21">
        <v>220</v>
      </c>
      <c r="H46" s="21"/>
      <c r="I46" s="10">
        <f t="shared" si="0"/>
        <v>220</v>
      </c>
      <c r="J46" s="21">
        <v>-123.6</v>
      </c>
      <c r="K46" s="10">
        <f t="shared" si="0"/>
        <v>96.4</v>
      </c>
      <c r="L46" s="10"/>
      <c r="M46" s="10">
        <f t="shared" si="0"/>
        <v>96.4</v>
      </c>
      <c r="N46" s="10"/>
      <c r="O46" s="10">
        <f t="shared" si="0"/>
        <v>96.4</v>
      </c>
      <c r="P46" s="10"/>
      <c r="Q46" s="10">
        <f t="shared" si="3"/>
        <v>96.4</v>
      </c>
      <c r="R46" s="10"/>
      <c r="S46" s="10">
        <f t="shared" si="3"/>
        <v>96.4</v>
      </c>
      <c r="T46" s="10">
        <v>366.6</v>
      </c>
      <c r="U46" s="17">
        <f t="shared" ref="U46:U48" si="8">S46+T46</f>
        <v>463</v>
      </c>
      <c r="V46" s="22"/>
      <c r="W46" s="22"/>
      <c r="Z46" s="1" t="s">
        <v>100</v>
      </c>
    </row>
    <row r="47" spans="1:26" ht="93.75">
      <c r="A47" s="18" t="s">
        <v>18</v>
      </c>
      <c r="B47" s="19">
        <v>914</v>
      </c>
      <c r="C47" s="20" t="s">
        <v>60</v>
      </c>
      <c r="D47" s="20" t="s">
        <v>63</v>
      </c>
      <c r="E47" s="20" t="s">
        <v>81</v>
      </c>
      <c r="F47" s="19">
        <v>200</v>
      </c>
      <c r="G47" s="21">
        <v>3655</v>
      </c>
      <c r="H47" s="21"/>
      <c r="I47" s="10">
        <v>3490</v>
      </c>
      <c r="J47" s="21">
        <v>9646.0239999999994</v>
      </c>
      <c r="K47" s="10">
        <f t="shared" si="0"/>
        <v>13136.023999999999</v>
      </c>
      <c r="L47" s="10"/>
      <c r="M47" s="10">
        <f t="shared" si="0"/>
        <v>13136.023999999999</v>
      </c>
      <c r="N47" s="10"/>
      <c r="O47" s="10">
        <f t="shared" si="0"/>
        <v>13136.023999999999</v>
      </c>
      <c r="P47" s="10">
        <v>-14.237</v>
      </c>
      <c r="Q47" s="10">
        <f t="shared" si="3"/>
        <v>13121.787</v>
      </c>
      <c r="R47" s="10"/>
      <c r="S47" s="10">
        <f t="shared" si="3"/>
        <v>13121.787</v>
      </c>
      <c r="T47" s="10">
        <v>-1115.8</v>
      </c>
      <c r="U47" s="17">
        <f t="shared" si="8"/>
        <v>12005.987000000001</v>
      </c>
      <c r="V47" s="22">
        <v>4940</v>
      </c>
      <c r="W47" s="22">
        <v>4938.1000000000004</v>
      </c>
    </row>
    <row r="48" spans="1:26" ht="93.75" hidden="1">
      <c r="A48" s="18" t="s">
        <v>82</v>
      </c>
      <c r="B48" s="19">
        <v>914</v>
      </c>
      <c r="C48" s="20" t="s">
        <v>60</v>
      </c>
      <c r="D48" s="20" t="s">
        <v>63</v>
      </c>
      <c r="E48" s="20" t="s">
        <v>81</v>
      </c>
      <c r="F48" s="19">
        <v>500</v>
      </c>
      <c r="G48" s="21">
        <v>3655</v>
      </c>
      <c r="H48" s="21"/>
      <c r="I48" s="10">
        <v>165</v>
      </c>
      <c r="J48" s="21">
        <v>0</v>
      </c>
      <c r="K48" s="10">
        <v>165</v>
      </c>
      <c r="L48" s="10"/>
      <c r="M48" s="10">
        <v>165</v>
      </c>
      <c r="N48" s="10">
        <v>-95</v>
      </c>
      <c r="O48" s="10">
        <f t="shared" si="0"/>
        <v>70</v>
      </c>
      <c r="P48" s="10">
        <v>14.237</v>
      </c>
      <c r="Q48" s="10">
        <f t="shared" si="3"/>
        <v>84.236999999999995</v>
      </c>
      <c r="R48" s="10"/>
      <c r="S48" s="10">
        <f t="shared" si="3"/>
        <v>84.236999999999995</v>
      </c>
      <c r="T48" s="10"/>
      <c r="U48" s="17">
        <f t="shared" si="8"/>
        <v>84.236999999999995</v>
      </c>
      <c r="V48" s="22">
        <v>0</v>
      </c>
      <c r="W48" s="22">
        <v>0</v>
      </c>
    </row>
    <row r="49" spans="1:23" s="29" customFormat="1" ht="37.5">
      <c r="A49" s="26" t="s">
        <v>42</v>
      </c>
      <c r="B49" s="7">
        <v>914</v>
      </c>
      <c r="C49" s="34" t="s">
        <v>60</v>
      </c>
      <c r="D49" s="7">
        <v>12</v>
      </c>
      <c r="E49" s="7"/>
      <c r="F49" s="7"/>
      <c r="G49" s="10">
        <f>G50+G51</f>
        <v>1020</v>
      </c>
      <c r="H49" s="10">
        <f>H50+H51</f>
        <v>40</v>
      </c>
      <c r="I49" s="7">
        <f t="shared" si="0"/>
        <v>1060</v>
      </c>
      <c r="J49" s="10">
        <f t="shared" ref="J49:O49" si="9">J50+J51+J52</f>
        <v>40004.455000000002</v>
      </c>
      <c r="K49" s="10">
        <f t="shared" si="9"/>
        <v>41064.455000000002</v>
      </c>
      <c r="L49" s="10">
        <f t="shared" si="9"/>
        <v>-170</v>
      </c>
      <c r="M49" s="10">
        <f t="shared" si="9"/>
        <v>40894.455000000002</v>
      </c>
      <c r="N49" s="10">
        <f t="shared" si="9"/>
        <v>0</v>
      </c>
      <c r="O49" s="10">
        <f t="shared" si="9"/>
        <v>40894.455000000002</v>
      </c>
      <c r="P49" s="10">
        <f t="shared" ref="P49:Q49" si="10">P50+P51+P52</f>
        <v>-419</v>
      </c>
      <c r="Q49" s="10">
        <f t="shared" si="10"/>
        <v>40475.455000000002</v>
      </c>
      <c r="R49" s="10">
        <f t="shared" ref="R49:S49" si="11">R50+R51+R52</f>
        <v>0</v>
      </c>
      <c r="S49" s="10">
        <f t="shared" si="11"/>
        <v>40475.455000000002</v>
      </c>
      <c r="T49" s="10">
        <f t="shared" ref="T49:U49" si="12">T50+T51+T52</f>
        <v>23.5</v>
      </c>
      <c r="U49" s="17">
        <f t="shared" si="12"/>
        <v>40498.955000000002</v>
      </c>
      <c r="V49" s="11">
        <f>V50+V51+V53</f>
        <v>14139.2</v>
      </c>
      <c r="W49" s="11">
        <f>W50+W51+W53</f>
        <v>13599.4</v>
      </c>
    </row>
    <row r="50" spans="1:23" ht="131.25">
      <c r="A50" s="18" t="s">
        <v>19</v>
      </c>
      <c r="B50" s="30">
        <v>914</v>
      </c>
      <c r="C50" s="20" t="s">
        <v>60</v>
      </c>
      <c r="D50" s="31">
        <v>12</v>
      </c>
      <c r="E50" s="31" t="s">
        <v>76</v>
      </c>
      <c r="F50" s="30">
        <v>200</v>
      </c>
      <c r="G50" s="21">
        <v>850</v>
      </c>
      <c r="H50" s="21">
        <v>-200</v>
      </c>
      <c r="I50" s="7">
        <f t="shared" si="0"/>
        <v>650</v>
      </c>
      <c r="J50" s="21">
        <v>0</v>
      </c>
      <c r="K50" s="10">
        <f t="shared" si="0"/>
        <v>650</v>
      </c>
      <c r="L50" s="10"/>
      <c r="M50" s="10">
        <f t="shared" si="0"/>
        <v>650</v>
      </c>
      <c r="N50" s="10"/>
      <c r="O50" s="10">
        <f t="shared" si="0"/>
        <v>650</v>
      </c>
      <c r="P50" s="10">
        <v>-419</v>
      </c>
      <c r="Q50" s="10">
        <f t="shared" si="3"/>
        <v>231</v>
      </c>
      <c r="R50" s="10"/>
      <c r="S50" s="10">
        <f t="shared" si="3"/>
        <v>231</v>
      </c>
      <c r="T50" s="10"/>
      <c r="U50" s="17">
        <f t="shared" ref="U50:U54" si="13">S50+T50</f>
        <v>231</v>
      </c>
      <c r="V50" s="22">
        <v>675.2</v>
      </c>
      <c r="W50" s="22">
        <v>136.6</v>
      </c>
    </row>
    <row r="51" spans="1:23" ht="177.75" customHeight="1">
      <c r="A51" s="18" t="s">
        <v>84</v>
      </c>
      <c r="B51" s="24">
        <v>914</v>
      </c>
      <c r="C51" s="25" t="s">
        <v>60</v>
      </c>
      <c r="D51" s="25">
        <v>12</v>
      </c>
      <c r="E51" s="25" t="s">
        <v>83</v>
      </c>
      <c r="F51" s="24">
        <v>400</v>
      </c>
      <c r="G51" s="21">
        <v>170</v>
      </c>
      <c r="H51" s="21">
        <v>240</v>
      </c>
      <c r="I51" s="7">
        <f t="shared" si="0"/>
        <v>410</v>
      </c>
      <c r="J51" s="21">
        <v>38847.1</v>
      </c>
      <c r="K51" s="10">
        <f t="shared" si="0"/>
        <v>39257.1</v>
      </c>
      <c r="L51" s="10">
        <v>-177</v>
      </c>
      <c r="M51" s="10">
        <f t="shared" si="0"/>
        <v>39080.1</v>
      </c>
      <c r="N51" s="10">
        <v>0</v>
      </c>
      <c r="O51" s="10">
        <f t="shared" si="0"/>
        <v>39080.1</v>
      </c>
      <c r="P51" s="10">
        <v>1164.4000000000001</v>
      </c>
      <c r="Q51" s="10">
        <f t="shared" si="3"/>
        <v>40244.5</v>
      </c>
      <c r="R51" s="10"/>
      <c r="S51" s="10">
        <f t="shared" si="3"/>
        <v>40244.5</v>
      </c>
      <c r="T51" s="10">
        <v>23.5</v>
      </c>
      <c r="U51" s="17">
        <f t="shared" si="13"/>
        <v>40268</v>
      </c>
      <c r="V51" s="22">
        <v>1528</v>
      </c>
      <c r="W51" s="22">
        <v>1527.3</v>
      </c>
    </row>
    <row r="52" spans="1:23" ht="206.25" hidden="1">
      <c r="A52" s="18" t="s">
        <v>84</v>
      </c>
      <c r="B52" s="24">
        <v>914</v>
      </c>
      <c r="C52" s="25" t="s">
        <v>60</v>
      </c>
      <c r="D52" s="25">
        <v>12</v>
      </c>
      <c r="E52" s="25" t="s">
        <v>83</v>
      </c>
      <c r="F52" s="24">
        <v>200</v>
      </c>
      <c r="G52" s="21"/>
      <c r="H52" s="21"/>
      <c r="I52" s="7"/>
      <c r="J52" s="21">
        <v>1157.355</v>
      </c>
      <c r="K52" s="10">
        <f t="shared" si="0"/>
        <v>1157.355</v>
      </c>
      <c r="L52" s="35">
        <v>7</v>
      </c>
      <c r="M52" s="10">
        <f t="shared" si="0"/>
        <v>1164.355</v>
      </c>
      <c r="N52" s="35">
        <v>0</v>
      </c>
      <c r="O52" s="10">
        <f t="shared" si="0"/>
        <v>1164.355</v>
      </c>
      <c r="P52" s="35">
        <v>-1164.4000000000001</v>
      </c>
      <c r="Q52" s="10">
        <f t="shared" si="3"/>
        <v>-4.500000000007276E-2</v>
      </c>
      <c r="R52" s="35"/>
      <c r="S52" s="10">
        <f t="shared" si="3"/>
        <v>-4.500000000007276E-2</v>
      </c>
      <c r="T52" s="10"/>
      <c r="U52" s="17">
        <f t="shared" si="13"/>
        <v>-4.500000000007276E-2</v>
      </c>
      <c r="V52" s="22"/>
      <c r="W52" s="22"/>
    </row>
    <row r="53" spans="1:23" ht="187.5">
      <c r="A53" s="18" t="s">
        <v>116</v>
      </c>
      <c r="B53" s="24">
        <v>914</v>
      </c>
      <c r="C53" s="25" t="s">
        <v>60</v>
      </c>
      <c r="D53" s="25" t="s">
        <v>117</v>
      </c>
      <c r="E53" s="25" t="s">
        <v>118</v>
      </c>
      <c r="F53" s="24">
        <v>200</v>
      </c>
      <c r="G53" s="21"/>
      <c r="H53" s="21"/>
      <c r="I53" s="45"/>
      <c r="J53" s="21"/>
      <c r="K53" s="10"/>
      <c r="L53" s="35"/>
      <c r="M53" s="10"/>
      <c r="N53" s="35"/>
      <c r="O53" s="10"/>
      <c r="P53" s="35"/>
      <c r="Q53" s="10"/>
      <c r="R53" s="35"/>
      <c r="S53" s="10"/>
      <c r="T53" s="10"/>
      <c r="U53" s="17"/>
      <c r="V53" s="22">
        <v>11936</v>
      </c>
      <c r="W53" s="22">
        <v>11935.5</v>
      </c>
    </row>
    <row r="54" spans="1:23" s="29" customFormat="1">
      <c r="A54" s="26" t="s">
        <v>43</v>
      </c>
      <c r="B54" s="27">
        <v>914</v>
      </c>
      <c r="C54" s="28" t="s">
        <v>64</v>
      </c>
      <c r="D54" s="27"/>
      <c r="E54" s="27"/>
      <c r="F54" s="27"/>
      <c r="G54" s="10">
        <f>G55+G61+G67+G75</f>
        <v>15718.7</v>
      </c>
      <c r="H54" s="10">
        <f>H55+H61+H67+H75</f>
        <v>8263.7999999999993</v>
      </c>
      <c r="I54" s="7">
        <f t="shared" si="0"/>
        <v>23982.5</v>
      </c>
      <c r="J54" s="10">
        <f>J55+J61+J67+J75</f>
        <v>1245.5760000000002</v>
      </c>
      <c r="K54" s="10">
        <f t="shared" si="0"/>
        <v>25228.076000000001</v>
      </c>
      <c r="L54" s="10">
        <f>L55+L61+L67+L75</f>
        <v>101.10000000000002</v>
      </c>
      <c r="M54" s="10">
        <f t="shared" si="0"/>
        <v>25329.175999999999</v>
      </c>
      <c r="N54" s="10">
        <f>N55+N61+N67+N75</f>
        <v>1500.655</v>
      </c>
      <c r="O54" s="10">
        <f t="shared" si="0"/>
        <v>26829.830999999998</v>
      </c>
      <c r="P54" s="10">
        <f>P55+P61+P67+P75</f>
        <v>820.3</v>
      </c>
      <c r="Q54" s="10">
        <f t="shared" si="3"/>
        <v>27650.130999999998</v>
      </c>
      <c r="R54" s="10">
        <f>R55+R61+R67+R75</f>
        <v>0</v>
      </c>
      <c r="S54" s="10">
        <f t="shared" si="3"/>
        <v>27650.130999999998</v>
      </c>
      <c r="T54" s="10">
        <f>T55+T61+T67+T75</f>
        <v>19.799999999999955</v>
      </c>
      <c r="U54" s="17">
        <f t="shared" si="13"/>
        <v>27669.930999999997</v>
      </c>
      <c r="V54" s="11">
        <f>V55+V61+V67+V75+V78</f>
        <v>10779.999999999998</v>
      </c>
      <c r="W54" s="11">
        <f>W55+W61+W67+W75+W78</f>
        <v>10709.5</v>
      </c>
    </row>
    <row r="55" spans="1:23" s="29" customFormat="1">
      <c r="A55" s="26" t="s">
        <v>44</v>
      </c>
      <c r="B55" s="27">
        <v>914</v>
      </c>
      <c r="C55" s="28" t="s">
        <v>64</v>
      </c>
      <c r="D55" s="28" t="s">
        <v>58</v>
      </c>
      <c r="E55" s="27"/>
      <c r="F55" s="27"/>
      <c r="G55" s="10">
        <f>G57+G59</f>
        <v>10813.6</v>
      </c>
      <c r="H55" s="10">
        <f>H57+H59</f>
        <v>0</v>
      </c>
      <c r="I55" s="7">
        <f t="shared" si="0"/>
        <v>10813.6</v>
      </c>
      <c r="J55" s="10">
        <f>J57+J59+J60</f>
        <v>-1835.3</v>
      </c>
      <c r="K55" s="10">
        <f>K57+K59+K60+K58</f>
        <v>8978.3000000000011</v>
      </c>
      <c r="L55" s="10">
        <f>L57+L58+L59+L60</f>
        <v>574.6</v>
      </c>
      <c r="M55" s="10">
        <f>M57+M59+M60+M58</f>
        <v>9552.9</v>
      </c>
      <c r="N55" s="10">
        <f>N57+N58+N59+N60</f>
        <v>60</v>
      </c>
      <c r="O55" s="10">
        <f>O57+O59+O60+O58</f>
        <v>9612.9</v>
      </c>
      <c r="P55" s="10">
        <f>P57+P58+P59+P60</f>
        <v>602</v>
      </c>
      <c r="Q55" s="10">
        <f>Q57+Q59+Q60+Q58</f>
        <v>10214.9</v>
      </c>
      <c r="R55" s="10">
        <f>R57+R58+R59+R60</f>
        <v>0</v>
      </c>
      <c r="S55" s="10">
        <f>S57+S59+S60+S58+S56</f>
        <v>10214.9</v>
      </c>
      <c r="T55" s="10">
        <f>T57+T58+T59+T60+T56</f>
        <v>-147.20000000000005</v>
      </c>
      <c r="U55" s="17">
        <f>U57+U58+U59+U60+U56</f>
        <v>10067.699999999999</v>
      </c>
      <c r="V55" s="11">
        <f>V57+V59+V56+V58+V60</f>
        <v>211.4</v>
      </c>
      <c r="W55" s="11">
        <f>W57+W59+W56+W58+W60</f>
        <v>198</v>
      </c>
    </row>
    <row r="56" spans="1:23" s="29" customFormat="1" ht="187.5" hidden="1">
      <c r="A56" s="18" t="s">
        <v>101</v>
      </c>
      <c r="B56" s="19">
        <v>914</v>
      </c>
      <c r="C56" s="20" t="s">
        <v>64</v>
      </c>
      <c r="D56" s="20" t="s">
        <v>58</v>
      </c>
      <c r="E56" s="20" t="s">
        <v>65</v>
      </c>
      <c r="F56" s="19">
        <v>200</v>
      </c>
      <c r="G56" s="10"/>
      <c r="H56" s="10"/>
      <c r="I56" s="7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>
        <v>563.29999999999995</v>
      </c>
      <c r="U56" s="17">
        <f>S56+T56</f>
        <v>563.29999999999995</v>
      </c>
      <c r="V56" s="22"/>
      <c r="W56" s="22"/>
    </row>
    <row r="57" spans="1:23" ht="199.5" customHeight="1">
      <c r="A57" s="18" t="s">
        <v>93</v>
      </c>
      <c r="B57" s="19">
        <v>914</v>
      </c>
      <c r="C57" s="20" t="s">
        <v>64</v>
      </c>
      <c r="D57" s="20" t="s">
        <v>58</v>
      </c>
      <c r="E57" s="20" t="s">
        <v>65</v>
      </c>
      <c r="F57" s="19">
        <v>400</v>
      </c>
      <c r="G57" s="21">
        <v>10456.6</v>
      </c>
      <c r="H57" s="21"/>
      <c r="I57" s="7">
        <v>2008.5</v>
      </c>
      <c r="J57" s="21">
        <v>-2008.5</v>
      </c>
      <c r="K57" s="10">
        <f>I57+J57</f>
        <v>0</v>
      </c>
      <c r="L57" s="10">
        <v>559.6</v>
      </c>
      <c r="M57" s="10">
        <f>K57+L57</f>
        <v>559.6</v>
      </c>
      <c r="N57" s="10">
        <v>0</v>
      </c>
      <c r="O57" s="10">
        <f>M57+N57</f>
        <v>559.6</v>
      </c>
      <c r="P57" s="10">
        <v>500</v>
      </c>
      <c r="Q57" s="10">
        <f>O57+P57</f>
        <v>1059.5999999999999</v>
      </c>
      <c r="R57" s="10"/>
      <c r="S57" s="10">
        <f>Q57+R57</f>
        <v>1059.5999999999999</v>
      </c>
      <c r="T57" s="10">
        <v>-563.29999999999995</v>
      </c>
      <c r="U57" s="17">
        <f>S57+T57</f>
        <v>496.29999999999995</v>
      </c>
      <c r="V57" s="22">
        <v>10.4</v>
      </c>
      <c r="W57" s="22">
        <v>9.4</v>
      </c>
    </row>
    <row r="58" spans="1:23" ht="187.5" hidden="1">
      <c r="A58" s="18" t="s">
        <v>94</v>
      </c>
      <c r="B58" s="19">
        <v>914</v>
      </c>
      <c r="C58" s="20" t="s">
        <v>64</v>
      </c>
      <c r="D58" s="20" t="s">
        <v>58</v>
      </c>
      <c r="E58" s="20" t="s">
        <v>65</v>
      </c>
      <c r="F58" s="19">
        <v>500</v>
      </c>
      <c r="G58" s="21">
        <v>0</v>
      </c>
      <c r="H58" s="21"/>
      <c r="I58" s="7">
        <v>8448.1</v>
      </c>
      <c r="J58" s="21"/>
      <c r="K58" s="10">
        <f>I58+J58</f>
        <v>8448.1</v>
      </c>
      <c r="L58" s="10"/>
      <c r="M58" s="10">
        <f>K58+L58</f>
        <v>8448.1</v>
      </c>
      <c r="N58" s="10"/>
      <c r="O58" s="10">
        <f>M58+N58</f>
        <v>8448.1</v>
      </c>
      <c r="P58" s="10"/>
      <c r="Q58" s="10">
        <f>O58+P58</f>
        <v>8448.1</v>
      </c>
      <c r="R58" s="10"/>
      <c r="S58" s="10">
        <f>Q58+R58</f>
        <v>8448.1</v>
      </c>
      <c r="T58" s="10"/>
      <c r="U58" s="17">
        <f>S58+T58</f>
        <v>8448.1</v>
      </c>
      <c r="V58" s="22"/>
      <c r="W58" s="22"/>
    </row>
    <row r="59" spans="1:23" ht="178.5" customHeight="1">
      <c r="A59" s="18" t="s">
        <v>85</v>
      </c>
      <c r="B59" s="19">
        <v>914</v>
      </c>
      <c r="C59" s="20" t="s">
        <v>64</v>
      </c>
      <c r="D59" s="20" t="s">
        <v>58</v>
      </c>
      <c r="E59" s="20" t="s">
        <v>66</v>
      </c>
      <c r="F59" s="19">
        <v>800</v>
      </c>
      <c r="G59" s="21">
        <v>357</v>
      </c>
      <c r="H59" s="21"/>
      <c r="I59" s="10">
        <f t="shared" si="0"/>
        <v>357</v>
      </c>
      <c r="J59" s="21">
        <v>73.2</v>
      </c>
      <c r="K59" s="10">
        <f>I59+J59</f>
        <v>430.2</v>
      </c>
      <c r="L59" s="10"/>
      <c r="M59" s="10">
        <f>K59+L59</f>
        <v>430.2</v>
      </c>
      <c r="N59" s="10"/>
      <c r="O59" s="10">
        <f>M59+N59</f>
        <v>430.2</v>
      </c>
      <c r="P59" s="10"/>
      <c r="Q59" s="10">
        <f>O59+P59</f>
        <v>430.2</v>
      </c>
      <c r="R59" s="10"/>
      <c r="S59" s="10">
        <f>Q59+R59</f>
        <v>430.2</v>
      </c>
      <c r="T59" s="35">
        <v>-23.2</v>
      </c>
      <c r="U59" s="17">
        <f>S59+T59</f>
        <v>407</v>
      </c>
      <c r="V59" s="22">
        <v>4.2</v>
      </c>
      <c r="W59" s="22">
        <v>0</v>
      </c>
    </row>
    <row r="60" spans="1:23" ht="206.25">
      <c r="A60" s="18" t="s">
        <v>85</v>
      </c>
      <c r="B60" s="19">
        <v>914</v>
      </c>
      <c r="C60" s="20" t="s">
        <v>64</v>
      </c>
      <c r="D60" s="20" t="s">
        <v>58</v>
      </c>
      <c r="E60" s="20" t="s">
        <v>66</v>
      </c>
      <c r="F60" s="19">
        <v>200</v>
      </c>
      <c r="G60" s="21"/>
      <c r="H60" s="21"/>
      <c r="I60" s="10"/>
      <c r="J60" s="21">
        <v>100</v>
      </c>
      <c r="K60" s="10">
        <f>I60+J60</f>
        <v>100</v>
      </c>
      <c r="L60" s="10">
        <v>15</v>
      </c>
      <c r="M60" s="10">
        <f>K60+L60</f>
        <v>115</v>
      </c>
      <c r="N60" s="10">
        <v>60</v>
      </c>
      <c r="O60" s="10">
        <f>M60+N60</f>
        <v>175</v>
      </c>
      <c r="P60" s="10">
        <v>102</v>
      </c>
      <c r="Q60" s="10">
        <f>O60+P60</f>
        <v>277</v>
      </c>
      <c r="R60" s="10"/>
      <c r="S60" s="10">
        <f>Q60+R60</f>
        <v>277</v>
      </c>
      <c r="T60" s="10">
        <v>-124</v>
      </c>
      <c r="U60" s="17">
        <f>S60+T60</f>
        <v>153</v>
      </c>
      <c r="V60" s="22">
        <v>196.8</v>
      </c>
      <c r="W60" s="22">
        <v>188.6</v>
      </c>
    </row>
    <row r="61" spans="1:23" s="29" customFormat="1">
      <c r="A61" s="26" t="s">
        <v>36</v>
      </c>
      <c r="B61" s="34" t="s">
        <v>75</v>
      </c>
      <c r="C61" s="34" t="s">
        <v>64</v>
      </c>
      <c r="D61" s="34" t="s">
        <v>67</v>
      </c>
      <c r="E61" s="7"/>
      <c r="F61" s="7"/>
      <c r="G61" s="10">
        <f>G62+G64</f>
        <v>0</v>
      </c>
      <c r="H61" s="10">
        <f>H62+H64</f>
        <v>4244</v>
      </c>
      <c r="I61" s="10">
        <f t="shared" si="0"/>
        <v>4244</v>
      </c>
      <c r="J61" s="10">
        <f t="shared" ref="J61:O61" si="14">J62+J64+J66+J63</f>
        <v>431</v>
      </c>
      <c r="K61" s="10">
        <f t="shared" si="14"/>
        <v>4675</v>
      </c>
      <c r="L61" s="10">
        <f t="shared" si="14"/>
        <v>951.1</v>
      </c>
      <c r="M61" s="10">
        <f t="shared" si="14"/>
        <v>5626.1</v>
      </c>
      <c r="N61" s="10">
        <f t="shared" si="14"/>
        <v>28.6</v>
      </c>
      <c r="O61" s="10">
        <f t="shared" si="14"/>
        <v>5654.7000000000007</v>
      </c>
      <c r="P61" s="10">
        <f t="shared" ref="P61:Q61" si="15">P62+P64+P66+P63</f>
        <v>291.3</v>
      </c>
      <c r="Q61" s="10">
        <f t="shared" si="15"/>
        <v>5946</v>
      </c>
      <c r="R61" s="10">
        <f t="shared" ref="R61:S61" si="16">R62+R64+R66+R63</f>
        <v>0</v>
      </c>
      <c r="S61" s="10">
        <f t="shared" si="16"/>
        <v>5946</v>
      </c>
      <c r="T61" s="10">
        <f t="shared" ref="T61:U61" si="17">T62+T64+T66+T63</f>
        <v>96.4</v>
      </c>
      <c r="U61" s="17">
        <f t="shared" si="17"/>
        <v>6042.4</v>
      </c>
      <c r="V61" s="11">
        <f>SUM(V62:V66)</f>
        <v>3135.7</v>
      </c>
      <c r="W61" s="11">
        <f>SUM(W62:W66)</f>
        <v>3090</v>
      </c>
    </row>
    <row r="62" spans="1:23" ht="225" hidden="1">
      <c r="A62" s="18" t="s">
        <v>45</v>
      </c>
      <c r="B62" s="19">
        <v>914</v>
      </c>
      <c r="C62" s="20" t="s">
        <v>64</v>
      </c>
      <c r="D62" s="20" t="s">
        <v>67</v>
      </c>
      <c r="E62" s="20" t="s">
        <v>68</v>
      </c>
      <c r="F62" s="19">
        <v>400</v>
      </c>
      <c r="G62" s="21">
        <v>0</v>
      </c>
      <c r="H62" s="21">
        <v>4000</v>
      </c>
      <c r="I62" s="10">
        <f t="shared" si="0"/>
        <v>4000</v>
      </c>
      <c r="J62" s="21">
        <v>-1000</v>
      </c>
      <c r="K62" s="10">
        <f t="shared" si="0"/>
        <v>3000</v>
      </c>
      <c r="L62" s="10"/>
      <c r="M62" s="10">
        <f t="shared" si="0"/>
        <v>3000</v>
      </c>
      <c r="N62" s="10"/>
      <c r="O62" s="10">
        <f t="shared" si="0"/>
        <v>3000</v>
      </c>
      <c r="P62" s="10"/>
      <c r="Q62" s="10">
        <f t="shared" si="3"/>
        <v>3000</v>
      </c>
      <c r="R62" s="10"/>
      <c r="S62" s="10">
        <f t="shared" si="3"/>
        <v>3000</v>
      </c>
      <c r="T62" s="10"/>
      <c r="U62" s="17">
        <f t="shared" ref="U62:U66" si="18">S62+T62</f>
        <v>3000</v>
      </c>
      <c r="V62" s="22"/>
      <c r="W62" s="22">
        <v>0</v>
      </c>
    </row>
    <row r="63" spans="1:23" ht="187.5" hidden="1">
      <c r="A63" s="18" t="s">
        <v>109</v>
      </c>
      <c r="B63" s="19">
        <v>914</v>
      </c>
      <c r="C63" s="20" t="s">
        <v>64</v>
      </c>
      <c r="D63" s="20" t="s">
        <v>67</v>
      </c>
      <c r="E63" s="20" t="s">
        <v>68</v>
      </c>
      <c r="F63" s="19">
        <v>200</v>
      </c>
      <c r="G63" s="21"/>
      <c r="H63" s="21"/>
      <c r="I63" s="10"/>
      <c r="J63" s="21">
        <v>1000</v>
      </c>
      <c r="K63" s="10">
        <f t="shared" si="0"/>
        <v>1000</v>
      </c>
      <c r="L63" s="10"/>
      <c r="M63" s="10">
        <f t="shared" si="0"/>
        <v>1000</v>
      </c>
      <c r="N63" s="10"/>
      <c r="O63" s="10">
        <f t="shared" si="0"/>
        <v>1000</v>
      </c>
      <c r="P63" s="10"/>
      <c r="Q63" s="10">
        <f t="shared" si="3"/>
        <v>1000</v>
      </c>
      <c r="R63" s="10"/>
      <c r="S63" s="10">
        <f t="shared" si="3"/>
        <v>1000</v>
      </c>
      <c r="T63" s="10"/>
      <c r="U63" s="17">
        <f t="shared" si="18"/>
        <v>1000</v>
      </c>
      <c r="V63" s="22"/>
      <c r="W63" s="22"/>
    </row>
    <row r="64" spans="1:23" ht="187.5">
      <c r="A64" s="18" t="s">
        <v>86</v>
      </c>
      <c r="B64" s="19">
        <v>914</v>
      </c>
      <c r="C64" s="20" t="s">
        <v>64</v>
      </c>
      <c r="D64" s="20" t="s">
        <v>67</v>
      </c>
      <c r="E64" s="20" t="s">
        <v>87</v>
      </c>
      <c r="F64" s="19">
        <v>800</v>
      </c>
      <c r="G64" s="21">
        <v>0</v>
      </c>
      <c r="H64" s="21">
        <v>244</v>
      </c>
      <c r="I64" s="10">
        <f t="shared" si="0"/>
        <v>244</v>
      </c>
      <c r="J64" s="21">
        <v>0</v>
      </c>
      <c r="K64" s="10">
        <f t="shared" si="0"/>
        <v>244</v>
      </c>
      <c r="L64" s="10">
        <v>951.1</v>
      </c>
      <c r="M64" s="10">
        <f t="shared" si="0"/>
        <v>1195.0999999999999</v>
      </c>
      <c r="N64" s="10">
        <v>0</v>
      </c>
      <c r="O64" s="10">
        <f t="shared" si="0"/>
        <v>1195.0999999999999</v>
      </c>
      <c r="P64" s="10">
        <v>49.3</v>
      </c>
      <c r="Q64" s="10">
        <f t="shared" si="3"/>
        <v>1244.3999999999999</v>
      </c>
      <c r="R64" s="10"/>
      <c r="S64" s="10">
        <f t="shared" si="3"/>
        <v>1244.3999999999999</v>
      </c>
      <c r="T64" s="10">
        <v>127</v>
      </c>
      <c r="U64" s="17">
        <f t="shared" si="18"/>
        <v>1371.3999999999999</v>
      </c>
      <c r="V64" s="22">
        <v>1074.2</v>
      </c>
      <c r="W64" s="22">
        <v>1029.7</v>
      </c>
    </row>
    <row r="65" spans="1:23" ht="187.5">
      <c r="A65" s="18" t="s">
        <v>119</v>
      </c>
      <c r="B65" s="46">
        <v>914</v>
      </c>
      <c r="C65" s="20" t="s">
        <v>64</v>
      </c>
      <c r="D65" s="20" t="s">
        <v>67</v>
      </c>
      <c r="E65" s="20" t="s">
        <v>87</v>
      </c>
      <c r="F65" s="46">
        <v>500</v>
      </c>
      <c r="G65" s="21"/>
      <c r="H65" s="21"/>
      <c r="I65" s="10"/>
      <c r="J65" s="21">
        <v>431</v>
      </c>
      <c r="K65" s="10">
        <f t="shared" ref="K65" si="19">I65+J65</f>
        <v>431</v>
      </c>
      <c r="L65" s="10"/>
      <c r="M65" s="10">
        <f t="shared" ref="M65" si="20">K65+L65</f>
        <v>431</v>
      </c>
      <c r="N65" s="10">
        <v>28.6</v>
      </c>
      <c r="O65" s="10">
        <f t="shared" ref="O65" si="21">M65+N65</f>
        <v>459.6</v>
      </c>
      <c r="P65" s="10">
        <v>242</v>
      </c>
      <c r="Q65" s="10">
        <f t="shared" ref="Q65" si="22">O65+P65</f>
        <v>701.6</v>
      </c>
      <c r="R65" s="10"/>
      <c r="S65" s="10">
        <f t="shared" ref="S65" si="23">Q65+R65</f>
        <v>701.6</v>
      </c>
      <c r="T65" s="10">
        <v>-30.6</v>
      </c>
      <c r="U65" s="17">
        <f t="shared" ref="U65" si="24">S65+T65</f>
        <v>671</v>
      </c>
      <c r="V65" s="22">
        <v>234</v>
      </c>
      <c r="W65" s="22">
        <v>234</v>
      </c>
    </row>
    <row r="66" spans="1:23" ht="187.5">
      <c r="A66" s="18" t="s">
        <v>110</v>
      </c>
      <c r="B66" s="19">
        <v>914</v>
      </c>
      <c r="C66" s="20" t="s">
        <v>64</v>
      </c>
      <c r="D66" s="20" t="s">
        <v>67</v>
      </c>
      <c r="E66" s="20" t="s">
        <v>87</v>
      </c>
      <c r="F66" s="19">
        <v>200</v>
      </c>
      <c r="G66" s="21"/>
      <c r="H66" s="21"/>
      <c r="I66" s="10"/>
      <c r="J66" s="21">
        <v>431</v>
      </c>
      <c r="K66" s="10">
        <f t="shared" si="0"/>
        <v>431</v>
      </c>
      <c r="L66" s="10"/>
      <c r="M66" s="10">
        <f t="shared" si="0"/>
        <v>431</v>
      </c>
      <c r="N66" s="10">
        <v>28.6</v>
      </c>
      <c r="O66" s="10">
        <f t="shared" si="0"/>
        <v>459.6</v>
      </c>
      <c r="P66" s="10">
        <v>242</v>
      </c>
      <c r="Q66" s="10">
        <f t="shared" si="3"/>
        <v>701.6</v>
      </c>
      <c r="R66" s="10"/>
      <c r="S66" s="10">
        <f t="shared" si="3"/>
        <v>701.6</v>
      </c>
      <c r="T66" s="10">
        <v>-30.6</v>
      </c>
      <c r="U66" s="17">
        <f t="shared" si="18"/>
        <v>671</v>
      </c>
      <c r="V66" s="22">
        <v>1827.5</v>
      </c>
      <c r="W66" s="22">
        <v>1826.3</v>
      </c>
    </row>
    <row r="67" spans="1:23" s="29" customFormat="1">
      <c r="A67" s="26" t="s">
        <v>46</v>
      </c>
      <c r="B67" s="7">
        <v>914</v>
      </c>
      <c r="C67" s="34" t="s">
        <v>64</v>
      </c>
      <c r="D67" s="34" t="s">
        <v>59</v>
      </c>
      <c r="E67" s="7"/>
      <c r="F67" s="7"/>
      <c r="G67" s="10">
        <f>G68+G70</f>
        <v>3861.1</v>
      </c>
      <c r="H67" s="10">
        <f>H68+H70</f>
        <v>3546.8</v>
      </c>
      <c r="I67" s="7">
        <f t="shared" si="0"/>
        <v>7407.9</v>
      </c>
      <c r="J67" s="10">
        <f t="shared" ref="J67:O67" si="25">J68+J70+J69+J72+J74</f>
        <v>2649.8760000000002</v>
      </c>
      <c r="K67" s="10">
        <f t="shared" si="25"/>
        <v>10057.776</v>
      </c>
      <c r="L67" s="10">
        <f t="shared" si="25"/>
        <v>-500</v>
      </c>
      <c r="M67" s="10">
        <f t="shared" si="25"/>
        <v>9557.7759999999998</v>
      </c>
      <c r="N67" s="10">
        <f t="shared" si="25"/>
        <v>1412.0550000000001</v>
      </c>
      <c r="O67" s="10">
        <f t="shared" si="25"/>
        <v>10969.831</v>
      </c>
      <c r="P67" s="10">
        <f t="shared" ref="P67:Q67" si="26">P68+P70+P69+P72+P74</f>
        <v>390</v>
      </c>
      <c r="Q67" s="10">
        <f t="shared" si="26"/>
        <v>11359.831</v>
      </c>
      <c r="R67" s="10">
        <f t="shared" ref="R67:S67" si="27">R68+R70+R69+R72+R74</f>
        <v>0</v>
      </c>
      <c r="S67" s="10">
        <f t="shared" si="27"/>
        <v>11359.831</v>
      </c>
      <c r="T67" s="10">
        <f t="shared" ref="T67:U67" si="28">T68+T70+T69+T72+T74</f>
        <v>200</v>
      </c>
      <c r="U67" s="17">
        <f t="shared" si="28"/>
        <v>11559.831</v>
      </c>
      <c r="V67" s="11">
        <f>SUM(V68:V74)</f>
        <v>7037.5999999999995</v>
      </c>
      <c r="W67" s="11">
        <f>SUM(W68:W74)</f>
        <v>7026.5</v>
      </c>
    </row>
    <row r="68" spans="1:23" ht="187.5">
      <c r="A68" s="18" t="s">
        <v>20</v>
      </c>
      <c r="B68" s="19">
        <v>914</v>
      </c>
      <c r="C68" s="20" t="s">
        <v>64</v>
      </c>
      <c r="D68" s="20" t="s">
        <v>59</v>
      </c>
      <c r="E68" s="20" t="s">
        <v>88</v>
      </c>
      <c r="F68" s="19">
        <v>200</v>
      </c>
      <c r="G68" s="21">
        <v>3781.1</v>
      </c>
      <c r="H68" s="21">
        <v>3546.8</v>
      </c>
      <c r="I68" s="7">
        <f t="shared" si="0"/>
        <v>7327.9</v>
      </c>
      <c r="J68" s="21">
        <v>-1586</v>
      </c>
      <c r="K68" s="10">
        <f t="shared" si="0"/>
        <v>5741.9</v>
      </c>
      <c r="L68" s="10"/>
      <c r="M68" s="10">
        <f t="shared" si="0"/>
        <v>5741.9</v>
      </c>
      <c r="N68" s="10">
        <v>412.05500000000001</v>
      </c>
      <c r="O68" s="10">
        <f t="shared" si="0"/>
        <v>6153.9549999999999</v>
      </c>
      <c r="P68" s="10">
        <v>390</v>
      </c>
      <c r="Q68" s="10">
        <f t="shared" si="3"/>
        <v>6543.9549999999999</v>
      </c>
      <c r="R68" s="10"/>
      <c r="S68" s="10">
        <f t="shared" si="3"/>
        <v>6543.9549999999999</v>
      </c>
      <c r="T68" s="10">
        <v>0</v>
      </c>
      <c r="U68" s="17">
        <f t="shared" ref="U68:U77" si="29">S68+T68</f>
        <v>6543.9549999999999</v>
      </c>
      <c r="V68" s="22">
        <v>3453.2</v>
      </c>
      <c r="W68" s="22">
        <v>3452.2</v>
      </c>
    </row>
    <row r="69" spans="1:23" ht="168.75">
      <c r="A69" s="18" t="s">
        <v>108</v>
      </c>
      <c r="B69" s="19">
        <v>914</v>
      </c>
      <c r="C69" s="20" t="s">
        <v>64</v>
      </c>
      <c r="D69" s="20" t="s">
        <v>59</v>
      </c>
      <c r="E69" s="20" t="s">
        <v>80</v>
      </c>
      <c r="F69" s="19">
        <v>200</v>
      </c>
      <c r="G69" s="21"/>
      <c r="H69" s="21"/>
      <c r="I69" s="19">
        <v>0</v>
      </c>
      <c r="J69" s="21">
        <v>1235.876</v>
      </c>
      <c r="K69" s="10">
        <f t="shared" si="0"/>
        <v>1235.876</v>
      </c>
      <c r="L69" s="10"/>
      <c r="M69" s="10">
        <f t="shared" si="0"/>
        <v>1235.876</v>
      </c>
      <c r="N69" s="10"/>
      <c r="O69" s="10">
        <f t="shared" si="0"/>
        <v>1235.876</v>
      </c>
      <c r="P69" s="10"/>
      <c r="Q69" s="10">
        <f t="shared" si="3"/>
        <v>1235.876</v>
      </c>
      <c r="R69" s="10"/>
      <c r="S69" s="10">
        <f t="shared" si="3"/>
        <v>1235.876</v>
      </c>
      <c r="T69" s="10"/>
      <c r="U69" s="17">
        <f t="shared" si="29"/>
        <v>1235.876</v>
      </c>
      <c r="V69" s="22">
        <v>183</v>
      </c>
      <c r="W69" s="22">
        <v>183</v>
      </c>
    </row>
    <row r="70" spans="1:23" ht="187.5">
      <c r="A70" s="18" t="s">
        <v>21</v>
      </c>
      <c r="B70" s="19">
        <v>914</v>
      </c>
      <c r="C70" s="20" t="s">
        <v>64</v>
      </c>
      <c r="D70" s="20" t="s">
        <v>59</v>
      </c>
      <c r="E70" s="20" t="s">
        <v>89</v>
      </c>
      <c r="F70" s="19">
        <v>200</v>
      </c>
      <c r="G70" s="21">
        <v>80</v>
      </c>
      <c r="H70" s="21"/>
      <c r="I70" s="10">
        <f t="shared" si="0"/>
        <v>80</v>
      </c>
      <c r="J70" s="21"/>
      <c r="K70" s="10">
        <f t="shared" si="0"/>
        <v>80</v>
      </c>
      <c r="L70" s="10"/>
      <c r="M70" s="10">
        <f t="shared" si="0"/>
        <v>80</v>
      </c>
      <c r="N70" s="10"/>
      <c r="O70" s="10">
        <f t="shared" si="0"/>
        <v>80</v>
      </c>
      <c r="P70" s="10"/>
      <c r="Q70" s="10">
        <f t="shared" si="3"/>
        <v>80</v>
      </c>
      <c r="R70" s="10"/>
      <c r="S70" s="10">
        <f t="shared" si="3"/>
        <v>80</v>
      </c>
      <c r="T70" s="10"/>
      <c r="U70" s="17">
        <f t="shared" si="29"/>
        <v>80</v>
      </c>
      <c r="V70" s="22">
        <v>12.2</v>
      </c>
      <c r="W70" s="22">
        <v>12</v>
      </c>
    </row>
    <row r="71" spans="1:23" ht="187.5">
      <c r="A71" s="18" t="s">
        <v>120</v>
      </c>
      <c r="B71" s="46">
        <v>914</v>
      </c>
      <c r="C71" s="20" t="s">
        <v>64</v>
      </c>
      <c r="D71" s="20" t="s">
        <v>59</v>
      </c>
      <c r="E71" s="20" t="s">
        <v>89</v>
      </c>
      <c r="F71" s="46">
        <v>200</v>
      </c>
      <c r="G71" s="21">
        <v>80</v>
      </c>
      <c r="H71" s="21"/>
      <c r="I71" s="10">
        <f t="shared" ref="I71" si="30">G71+H71</f>
        <v>80</v>
      </c>
      <c r="J71" s="21"/>
      <c r="K71" s="10">
        <f t="shared" ref="K71" si="31">I71+J71</f>
        <v>80</v>
      </c>
      <c r="L71" s="10"/>
      <c r="M71" s="10">
        <f t="shared" ref="M71" si="32">K71+L71</f>
        <v>80</v>
      </c>
      <c r="N71" s="10"/>
      <c r="O71" s="10">
        <f t="shared" ref="O71" si="33">M71+N71</f>
        <v>80</v>
      </c>
      <c r="P71" s="10"/>
      <c r="Q71" s="10">
        <f t="shared" ref="Q71" si="34">O71+P71</f>
        <v>80</v>
      </c>
      <c r="R71" s="10"/>
      <c r="S71" s="10">
        <f t="shared" ref="S71" si="35">Q71+R71</f>
        <v>80</v>
      </c>
      <c r="T71" s="10"/>
      <c r="U71" s="17">
        <f t="shared" ref="U71" si="36">S71+T71</f>
        <v>80</v>
      </c>
      <c r="V71" s="22">
        <v>9.5</v>
      </c>
      <c r="W71" s="22">
        <v>9.5</v>
      </c>
    </row>
    <row r="72" spans="1:23" ht="93.75">
      <c r="A72" s="18" t="s">
        <v>18</v>
      </c>
      <c r="B72" s="19">
        <v>914</v>
      </c>
      <c r="C72" s="20" t="s">
        <v>64</v>
      </c>
      <c r="D72" s="20" t="s">
        <v>59</v>
      </c>
      <c r="E72" s="20" t="s">
        <v>121</v>
      </c>
      <c r="F72" s="19">
        <v>200</v>
      </c>
      <c r="G72" s="21"/>
      <c r="H72" s="21"/>
      <c r="I72" s="10"/>
      <c r="J72" s="21">
        <v>1000</v>
      </c>
      <c r="K72" s="10">
        <f t="shared" si="0"/>
        <v>1000</v>
      </c>
      <c r="L72" s="10">
        <v>0</v>
      </c>
      <c r="M72" s="10">
        <f t="shared" si="0"/>
        <v>1000</v>
      </c>
      <c r="N72" s="10">
        <v>500</v>
      </c>
      <c r="O72" s="10">
        <f t="shared" si="0"/>
        <v>1500</v>
      </c>
      <c r="P72" s="10"/>
      <c r="Q72" s="10">
        <f t="shared" si="3"/>
        <v>1500</v>
      </c>
      <c r="R72" s="10"/>
      <c r="S72" s="10">
        <f t="shared" si="3"/>
        <v>1500</v>
      </c>
      <c r="T72" s="10">
        <v>300</v>
      </c>
      <c r="U72" s="17">
        <f t="shared" si="29"/>
        <v>1800</v>
      </c>
      <c r="V72" s="22">
        <v>1079.7</v>
      </c>
      <c r="W72" s="22">
        <v>1079.7</v>
      </c>
    </row>
    <row r="73" spans="1:23" ht="93.75">
      <c r="A73" s="18" t="s">
        <v>18</v>
      </c>
      <c r="B73" s="46">
        <v>914</v>
      </c>
      <c r="C73" s="20" t="s">
        <v>64</v>
      </c>
      <c r="D73" s="20" t="s">
        <v>59</v>
      </c>
      <c r="E73" s="20" t="s">
        <v>81</v>
      </c>
      <c r="F73" s="46">
        <v>200</v>
      </c>
      <c r="G73" s="21"/>
      <c r="H73" s="21"/>
      <c r="I73" s="10"/>
      <c r="J73" s="21">
        <v>1000</v>
      </c>
      <c r="K73" s="10">
        <f t="shared" ref="K73" si="37">I73+J73</f>
        <v>1000</v>
      </c>
      <c r="L73" s="10">
        <v>0</v>
      </c>
      <c r="M73" s="10">
        <f t="shared" ref="M73" si="38">K73+L73</f>
        <v>1000</v>
      </c>
      <c r="N73" s="10">
        <v>500</v>
      </c>
      <c r="O73" s="10">
        <f t="shared" ref="O73" si="39">M73+N73</f>
        <v>1500</v>
      </c>
      <c r="P73" s="10"/>
      <c r="Q73" s="10">
        <f t="shared" ref="Q73" si="40">O73+P73</f>
        <v>1500</v>
      </c>
      <c r="R73" s="10"/>
      <c r="S73" s="10">
        <f t="shared" ref="S73" si="41">Q73+R73</f>
        <v>1500</v>
      </c>
      <c r="T73" s="10">
        <v>300</v>
      </c>
      <c r="U73" s="17">
        <f t="shared" ref="U73" si="42">S73+T73</f>
        <v>1800</v>
      </c>
      <c r="V73" s="22">
        <v>2300</v>
      </c>
      <c r="W73" s="22">
        <v>2290.1</v>
      </c>
    </row>
    <row r="74" spans="1:23" ht="93.75" hidden="1">
      <c r="A74" s="18" t="s">
        <v>79</v>
      </c>
      <c r="B74" s="19">
        <v>914</v>
      </c>
      <c r="C74" s="20" t="s">
        <v>64</v>
      </c>
      <c r="D74" s="20" t="s">
        <v>59</v>
      </c>
      <c r="E74" s="20" t="s">
        <v>81</v>
      </c>
      <c r="F74" s="19">
        <v>800</v>
      </c>
      <c r="G74" s="21"/>
      <c r="H74" s="21"/>
      <c r="I74" s="10"/>
      <c r="J74" s="21">
        <v>2000</v>
      </c>
      <c r="K74" s="10">
        <f t="shared" si="0"/>
        <v>2000</v>
      </c>
      <c r="L74" s="10">
        <v>-500</v>
      </c>
      <c r="M74" s="10">
        <f t="shared" si="0"/>
        <v>1500</v>
      </c>
      <c r="N74" s="10">
        <v>500</v>
      </c>
      <c r="O74" s="10">
        <f t="shared" si="0"/>
        <v>2000</v>
      </c>
      <c r="P74" s="10"/>
      <c r="Q74" s="10">
        <f t="shared" si="3"/>
        <v>2000</v>
      </c>
      <c r="R74" s="10"/>
      <c r="S74" s="10">
        <f t="shared" si="3"/>
        <v>2000</v>
      </c>
      <c r="T74" s="10">
        <v>-100</v>
      </c>
      <c r="U74" s="17">
        <f t="shared" si="29"/>
        <v>1900</v>
      </c>
      <c r="V74" s="22"/>
      <c r="W74" s="22"/>
    </row>
    <row r="75" spans="1:23" s="29" customFormat="1" ht="37.5" hidden="1">
      <c r="A75" s="26" t="s">
        <v>51</v>
      </c>
      <c r="B75" s="7">
        <v>914</v>
      </c>
      <c r="C75" s="34" t="s">
        <v>64</v>
      </c>
      <c r="D75" s="34" t="s">
        <v>64</v>
      </c>
      <c r="E75" s="7"/>
      <c r="F75" s="7"/>
      <c r="G75" s="10">
        <f>G76</f>
        <v>1044</v>
      </c>
      <c r="H75" s="10">
        <f>H76</f>
        <v>473</v>
      </c>
      <c r="I75" s="10">
        <f t="shared" si="0"/>
        <v>1517</v>
      </c>
      <c r="J75" s="10">
        <f>J76+J77</f>
        <v>0</v>
      </c>
      <c r="K75" s="10">
        <f t="shared" si="0"/>
        <v>1517</v>
      </c>
      <c r="L75" s="10">
        <f>L76+L77</f>
        <v>-924.6</v>
      </c>
      <c r="M75" s="10">
        <f t="shared" si="0"/>
        <v>592.4</v>
      </c>
      <c r="N75" s="10">
        <f>N76+N77</f>
        <v>0</v>
      </c>
      <c r="O75" s="10">
        <f t="shared" si="0"/>
        <v>592.4</v>
      </c>
      <c r="P75" s="10">
        <f>P76+P77</f>
        <v>-463</v>
      </c>
      <c r="Q75" s="10">
        <f t="shared" si="3"/>
        <v>129.39999999999998</v>
      </c>
      <c r="R75" s="10">
        <f>R76+R77</f>
        <v>0</v>
      </c>
      <c r="S75" s="10">
        <f t="shared" si="3"/>
        <v>129.39999999999998</v>
      </c>
      <c r="T75" s="10">
        <f>T76+T77</f>
        <v>-129.4</v>
      </c>
      <c r="U75" s="17">
        <f t="shared" si="29"/>
        <v>0</v>
      </c>
      <c r="V75" s="11">
        <f>V76</f>
        <v>0</v>
      </c>
      <c r="W75" s="11">
        <f>W76</f>
        <v>0</v>
      </c>
    </row>
    <row r="76" spans="1:23" ht="187.5" hidden="1">
      <c r="A76" s="36" t="s">
        <v>91</v>
      </c>
      <c r="B76" s="24">
        <v>914</v>
      </c>
      <c r="C76" s="25" t="s">
        <v>64</v>
      </c>
      <c r="D76" s="25" t="s">
        <v>64</v>
      </c>
      <c r="E76" s="25" t="s">
        <v>90</v>
      </c>
      <c r="F76" s="24">
        <v>400</v>
      </c>
      <c r="G76" s="37">
        <v>1044</v>
      </c>
      <c r="H76" s="37">
        <v>473</v>
      </c>
      <c r="I76" s="10">
        <f t="shared" si="0"/>
        <v>1517</v>
      </c>
      <c r="J76" s="37">
        <v>-48</v>
      </c>
      <c r="K76" s="10">
        <f t="shared" si="0"/>
        <v>1469</v>
      </c>
      <c r="L76" s="10">
        <v>-924.6</v>
      </c>
      <c r="M76" s="10">
        <f t="shared" si="0"/>
        <v>544.4</v>
      </c>
      <c r="N76" s="10">
        <v>0</v>
      </c>
      <c r="O76" s="10">
        <f t="shared" si="0"/>
        <v>544.4</v>
      </c>
      <c r="P76" s="10">
        <v>-463</v>
      </c>
      <c r="Q76" s="10">
        <f t="shared" si="3"/>
        <v>81.399999999999977</v>
      </c>
      <c r="R76" s="10"/>
      <c r="S76" s="10">
        <f t="shared" si="3"/>
        <v>81.399999999999977</v>
      </c>
      <c r="T76" s="10">
        <v>-81.400000000000006</v>
      </c>
      <c r="U76" s="17">
        <f t="shared" si="29"/>
        <v>0</v>
      </c>
      <c r="V76" s="38">
        <v>0</v>
      </c>
      <c r="W76" s="38">
        <v>0</v>
      </c>
    </row>
    <row r="77" spans="1:23" ht="187.5" hidden="1">
      <c r="A77" s="36" t="s">
        <v>91</v>
      </c>
      <c r="B77" s="24">
        <v>914</v>
      </c>
      <c r="C77" s="25" t="s">
        <v>64</v>
      </c>
      <c r="D77" s="25" t="s">
        <v>64</v>
      </c>
      <c r="E77" s="25" t="s">
        <v>90</v>
      </c>
      <c r="F77" s="24">
        <v>200</v>
      </c>
      <c r="G77" s="37"/>
      <c r="H77" s="37"/>
      <c r="I77" s="10"/>
      <c r="J77" s="37">
        <v>48</v>
      </c>
      <c r="K77" s="10">
        <f t="shared" si="0"/>
        <v>48</v>
      </c>
      <c r="L77" s="10"/>
      <c r="M77" s="10">
        <f t="shared" si="0"/>
        <v>48</v>
      </c>
      <c r="N77" s="10"/>
      <c r="O77" s="10">
        <f t="shared" si="0"/>
        <v>48</v>
      </c>
      <c r="P77" s="10"/>
      <c r="Q77" s="10">
        <f t="shared" si="3"/>
        <v>48</v>
      </c>
      <c r="R77" s="10"/>
      <c r="S77" s="10">
        <f t="shared" si="3"/>
        <v>48</v>
      </c>
      <c r="T77" s="10">
        <v>-48</v>
      </c>
      <c r="U77" s="17">
        <f t="shared" si="29"/>
        <v>0</v>
      </c>
      <c r="V77" s="38">
        <v>0</v>
      </c>
      <c r="W77" s="38">
        <v>0</v>
      </c>
    </row>
    <row r="78" spans="1:23" ht="37.5">
      <c r="A78" s="12" t="s">
        <v>51</v>
      </c>
      <c r="B78" s="27">
        <v>914</v>
      </c>
      <c r="C78" s="28" t="s">
        <v>64</v>
      </c>
      <c r="D78" s="28" t="s">
        <v>64</v>
      </c>
      <c r="E78" s="28"/>
      <c r="F78" s="27"/>
      <c r="G78" s="39"/>
      <c r="H78" s="39"/>
      <c r="I78" s="10"/>
      <c r="J78" s="3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7"/>
      <c r="V78" s="40">
        <f>V79+V80</f>
        <v>395.3</v>
      </c>
      <c r="W78" s="40">
        <f>W79+W80</f>
        <v>395</v>
      </c>
    </row>
    <row r="79" spans="1:23" ht="210.75" customHeight="1">
      <c r="A79" s="48" t="s">
        <v>124</v>
      </c>
      <c r="B79" s="24">
        <v>914</v>
      </c>
      <c r="C79" s="25" t="s">
        <v>64</v>
      </c>
      <c r="D79" s="25" t="s">
        <v>64</v>
      </c>
      <c r="E79" s="25" t="s">
        <v>62</v>
      </c>
      <c r="F79" s="24">
        <v>400</v>
      </c>
      <c r="G79" s="37"/>
      <c r="H79" s="37"/>
      <c r="I79" s="10"/>
      <c r="J79" s="3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7"/>
      <c r="V79" s="38">
        <v>379.8</v>
      </c>
      <c r="W79" s="38">
        <v>379.8</v>
      </c>
    </row>
    <row r="80" spans="1:23" ht="187.5">
      <c r="A80" s="36" t="s">
        <v>125</v>
      </c>
      <c r="B80" s="24">
        <v>914</v>
      </c>
      <c r="C80" s="25" t="s">
        <v>64</v>
      </c>
      <c r="D80" s="25" t="s">
        <v>64</v>
      </c>
      <c r="E80" s="25" t="s">
        <v>126</v>
      </c>
      <c r="F80" s="24">
        <v>400</v>
      </c>
      <c r="G80" s="37"/>
      <c r="H80" s="37"/>
      <c r="I80" s="10"/>
      <c r="J80" s="3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7"/>
      <c r="V80" s="38">
        <v>15.5</v>
      </c>
      <c r="W80" s="38">
        <v>15.2</v>
      </c>
    </row>
    <row r="81" spans="1:23" ht="56.25">
      <c r="A81" s="12" t="s">
        <v>24</v>
      </c>
      <c r="B81" s="7">
        <v>914</v>
      </c>
      <c r="C81" s="19"/>
      <c r="D81" s="19"/>
      <c r="E81" s="19"/>
      <c r="F81" s="19"/>
      <c r="G81" s="10">
        <f>G82</f>
        <v>7161</v>
      </c>
      <c r="H81" s="10">
        <f>H82</f>
        <v>3334</v>
      </c>
      <c r="I81" s="10">
        <f t="shared" si="0"/>
        <v>10495</v>
      </c>
      <c r="J81" s="10">
        <f>J82</f>
        <v>0</v>
      </c>
      <c r="K81" s="10">
        <f t="shared" si="0"/>
        <v>10495</v>
      </c>
      <c r="L81" s="10">
        <f>L82</f>
        <v>0</v>
      </c>
      <c r="M81" s="10">
        <f t="shared" si="0"/>
        <v>10495</v>
      </c>
      <c r="N81" s="10">
        <f>N82</f>
        <v>0</v>
      </c>
      <c r="O81" s="10">
        <f t="shared" si="0"/>
        <v>10495</v>
      </c>
      <c r="P81" s="10">
        <f>P82</f>
        <v>-300</v>
      </c>
      <c r="Q81" s="10">
        <f t="shared" si="3"/>
        <v>10195</v>
      </c>
      <c r="R81" s="10">
        <f>R82</f>
        <v>0</v>
      </c>
      <c r="S81" s="10">
        <f t="shared" si="3"/>
        <v>10195</v>
      </c>
      <c r="T81" s="10">
        <f>T82</f>
        <v>1253</v>
      </c>
      <c r="U81" s="17">
        <f t="shared" ref="U81:U93" si="43">S81+T81</f>
        <v>11448</v>
      </c>
      <c r="V81" s="11">
        <f>V82</f>
        <v>8188.2000000000007</v>
      </c>
      <c r="W81" s="11">
        <f>W82</f>
        <v>8188.2</v>
      </c>
    </row>
    <row r="82" spans="1:23" s="29" customFormat="1">
      <c r="A82" s="26" t="s">
        <v>56</v>
      </c>
      <c r="B82" s="32">
        <v>914</v>
      </c>
      <c r="C82" s="34" t="s">
        <v>70</v>
      </c>
      <c r="D82" s="33"/>
      <c r="E82" s="32"/>
      <c r="F82" s="32"/>
      <c r="G82" s="10">
        <f>G83</f>
        <v>7161</v>
      </c>
      <c r="H82" s="10">
        <f>H83</f>
        <v>3334</v>
      </c>
      <c r="I82" s="10">
        <f t="shared" si="0"/>
        <v>10495</v>
      </c>
      <c r="J82" s="10">
        <f>J83</f>
        <v>0</v>
      </c>
      <c r="K82" s="10">
        <f t="shared" si="0"/>
        <v>10495</v>
      </c>
      <c r="L82" s="10">
        <f>L83</f>
        <v>0</v>
      </c>
      <c r="M82" s="10">
        <f t="shared" si="0"/>
        <v>10495</v>
      </c>
      <c r="N82" s="10">
        <f>N83</f>
        <v>0</v>
      </c>
      <c r="O82" s="10">
        <f t="shared" si="0"/>
        <v>10495</v>
      </c>
      <c r="P82" s="10">
        <f>P83</f>
        <v>-300</v>
      </c>
      <c r="Q82" s="10">
        <f t="shared" si="3"/>
        <v>10195</v>
      </c>
      <c r="R82" s="10">
        <f>R83</f>
        <v>0</v>
      </c>
      <c r="S82" s="10">
        <f t="shared" si="3"/>
        <v>10195</v>
      </c>
      <c r="T82" s="10">
        <f>T83</f>
        <v>1253</v>
      </c>
      <c r="U82" s="17">
        <f t="shared" si="43"/>
        <v>11448</v>
      </c>
      <c r="V82" s="11">
        <f>V83</f>
        <v>8188.2000000000007</v>
      </c>
      <c r="W82" s="11">
        <f>W83</f>
        <v>8188.2</v>
      </c>
    </row>
    <row r="83" spans="1:23" s="29" customFormat="1">
      <c r="A83" s="26" t="s">
        <v>57</v>
      </c>
      <c r="B83" s="32">
        <v>914</v>
      </c>
      <c r="C83" s="34" t="s">
        <v>70</v>
      </c>
      <c r="D83" s="33" t="s">
        <v>58</v>
      </c>
      <c r="E83" s="32"/>
      <c r="F83" s="32"/>
      <c r="G83" s="10">
        <f>G84+G85+G86</f>
        <v>7161</v>
      </c>
      <c r="H83" s="10">
        <f>H84+H85+H86</f>
        <v>3334</v>
      </c>
      <c r="I83" s="10">
        <f t="shared" si="0"/>
        <v>10495</v>
      </c>
      <c r="J83" s="10">
        <f>J84+J85+J86</f>
        <v>0</v>
      </c>
      <c r="K83" s="10">
        <f t="shared" si="0"/>
        <v>10495</v>
      </c>
      <c r="L83" s="10">
        <f>L84+L85+L86</f>
        <v>0</v>
      </c>
      <c r="M83" s="10">
        <f t="shared" si="0"/>
        <v>10495</v>
      </c>
      <c r="N83" s="10">
        <f>N84+N85+N86</f>
        <v>0</v>
      </c>
      <c r="O83" s="10">
        <f t="shared" si="0"/>
        <v>10495</v>
      </c>
      <c r="P83" s="10">
        <f>P84+P85+P86</f>
        <v>-300</v>
      </c>
      <c r="Q83" s="10">
        <f t="shared" si="3"/>
        <v>10195</v>
      </c>
      <c r="R83" s="10">
        <f>R84+R85+R86</f>
        <v>0</v>
      </c>
      <c r="S83" s="10">
        <f t="shared" si="3"/>
        <v>10195</v>
      </c>
      <c r="T83" s="10">
        <f>T84+T85+T86</f>
        <v>1253</v>
      </c>
      <c r="U83" s="17">
        <f t="shared" si="43"/>
        <v>11448</v>
      </c>
      <c r="V83" s="11">
        <f>V84+V85+V86+V87</f>
        <v>8188.2000000000007</v>
      </c>
      <c r="W83" s="11">
        <v>8188.2</v>
      </c>
    </row>
    <row r="84" spans="1:23" ht="206.25">
      <c r="A84" s="18" t="s">
        <v>25</v>
      </c>
      <c r="B84" s="19">
        <v>914</v>
      </c>
      <c r="C84" s="20" t="s">
        <v>70</v>
      </c>
      <c r="D84" s="20" t="s">
        <v>58</v>
      </c>
      <c r="E84" s="20" t="s">
        <v>71</v>
      </c>
      <c r="F84" s="19">
        <v>100</v>
      </c>
      <c r="G84" s="21">
        <v>5299</v>
      </c>
      <c r="H84" s="21"/>
      <c r="I84" s="10">
        <f t="shared" si="0"/>
        <v>5299</v>
      </c>
      <c r="J84" s="21"/>
      <c r="K84" s="10">
        <f t="shared" si="0"/>
        <v>5299</v>
      </c>
      <c r="L84" s="10"/>
      <c r="M84" s="10">
        <f t="shared" si="0"/>
        <v>5299</v>
      </c>
      <c r="N84" s="10"/>
      <c r="O84" s="10">
        <f t="shared" si="0"/>
        <v>5299</v>
      </c>
      <c r="P84" s="10"/>
      <c r="Q84" s="10">
        <f t="shared" si="3"/>
        <v>5299</v>
      </c>
      <c r="R84" s="10"/>
      <c r="S84" s="10">
        <f t="shared" si="3"/>
        <v>5299</v>
      </c>
      <c r="T84" s="10">
        <v>591</v>
      </c>
      <c r="U84" s="17">
        <f t="shared" si="43"/>
        <v>5890</v>
      </c>
      <c r="V84" s="22">
        <v>5547.8</v>
      </c>
      <c r="W84" s="22">
        <v>5547.8</v>
      </c>
    </row>
    <row r="85" spans="1:23" ht="131.25">
      <c r="A85" s="18" t="s">
        <v>26</v>
      </c>
      <c r="B85" s="23">
        <v>914</v>
      </c>
      <c r="C85" s="20" t="s">
        <v>70</v>
      </c>
      <c r="D85" s="20" t="s">
        <v>58</v>
      </c>
      <c r="E85" s="20" t="s">
        <v>71</v>
      </c>
      <c r="F85" s="19">
        <v>200</v>
      </c>
      <c r="G85" s="21">
        <v>1571</v>
      </c>
      <c r="H85" s="42">
        <v>3334</v>
      </c>
      <c r="I85" s="10">
        <f t="shared" si="0"/>
        <v>4905</v>
      </c>
      <c r="J85" s="42">
        <v>0</v>
      </c>
      <c r="K85" s="10">
        <f t="shared" si="0"/>
        <v>4905</v>
      </c>
      <c r="L85" s="10"/>
      <c r="M85" s="10">
        <f t="shared" si="0"/>
        <v>4905</v>
      </c>
      <c r="N85" s="10"/>
      <c r="O85" s="10">
        <f t="shared" si="0"/>
        <v>4905</v>
      </c>
      <c r="P85" s="10">
        <v>-300</v>
      </c>
      <c r="Q85" s="10">
        <f t="shared" si="3"/>
        <v>4605</v>
      </c>
      <c r="R85" s="10"/>
      <c r="S85" s="10">
        <f t="shared" si="3"/>
        <v>4605</v>
      </c>
      <c r="T85" s="10">
        <v>625</v>
      </c>
      <c r="U85" s="17">
        <f t="shared" si="43"/>
        <v>5230</v>
      </c>
      <c r="V85" s="22">
        <v>2519.4</v>
      </c>
      <c r="W85" s="22">
        <v>2519.4</v>
      </c>
    </row>
    <row r="86" spans="1:23" ht="131.25">
      <c r="A86" s="18" t="s">
        <v>27</v>
      </c>
      <c r="B86" s="23">
        <v>914</v>
      </c>
      <c r="C86" s="20" t="s">
        <v>70</v>
      </c>
      <c r="D86" s="20" t="s">
        <v>58</v>
      </c>
      <c r="E86" s="20" t="s">
        <v>71</v>
      </c>
      <c r="F86" s="19">
        <v>800</v>
      </c>
      <c r="G86" s="21">
        <v>291</v>
      </c>
      <c r="H86" s="42"/>
      <c r="I86" s="10">
        <f t="shared" si="0"/>
        <v>291</v>
      </c>
      <c r="J86" s="42"/>
      <c r="K86" s="10">
        <f t="shared" si="0"/>
        <v>291</v>
      </c>
      <c r="L86" s="10"/>
      <c r="M86" s="10">
        <f t="shared" si="0"/>
        <v>291</v>
      </c>
      <c r="N86" s="10"/>
      <c r="O86" s="10">
        <f t="shared" si="0"/>
        <v>291</v>
      </c>
      <c r="P86" s="10"/>
      <c r="Q86" s="10">
        <f t="shared" si="3"/>
        <v>291</v>
      </c>
      <c r="R86" s="10"/>
      <c r="S86" s="10">
        <f t="shared" si="3"/>
        <v>291</v>
      </c>
      <c r="T86" s="10">
        <v>37</v>
      </c>
      <c r="U86" s="17">
        <f t="shared" si="43"/>
        <v>328</v>
      </c>
      <c r="V86" s="22">
        <v>22</v>
      </c>
      <c r="W86" s="22">
        <v>21.9</v>
      </c>
    </row>
    <row r="87" spans="1:23" ht="131.25">
      <c r="A87" s="18" t="s">
        <v>26</v>
      </c>
      <c r="B87" s="47">
        <v>914</v>
      </c>
      <c r="C87" s="20" t="s">
        <v>70</v>
      </c>
      <c r="D87" s="20" t="s">
        <v>58</v>
      </c>
      <c r="E87" s="20" t="s">
        <v>122</v>
      </c>
      <c r="F87" s="46">
        <v>200</v>
      </c>
      <c r="G87" s="21">
        <v>1571</v>
      </c>
      <c r="H87" s="42">
        <v>3334</v>
      </c>
      <c r="I87" s="10">
        <f t="shared" ref="I87" si="44">G87+H87</f>
        <v>4905</v>
      </c>
      <c r="J87" s="42">
        <v>0</v>
      </c>
      <c r="K87" s="10">
        <f t="shared" ref="K87" si="45">I87+J87</f>
        <v>4905</v>
      </c>
      <c r="L87" s="10"/>
      <c r="M87" s="10">
        <f t="shared" ref="M87" si="46">K87+L87</f>
        <v>4905</v>
      </c>
      <c r="N87" s="10"/>
      <c r="O87" s="10">
        <f t="shared" ref="O87" si="47">M87+N87</f>
        <v>4905</v>
      </c>
      <c r="P87" s="10">
        <v>-300</v>
      </c>
      <c r="Q87" s="10">
        <f t="shared" ref="Q87" si="48">O87+P87</f>
        <v>4605</v>
      </c>
      <c r="R87" s="10"/>
      <c r="S87" s="10">
        <f t="shared" ref="S87" si="49">Q87+R87</f>
        <v>4605</v>
      </c>
      <c r="T87" s="10">
        <v>625</v>
      </c>
      <c r="U87" s="17">
        <f t="shared" ref="U87" si="50">S87+T87</f>
        <v>5230</v>
      </c>
      <c r="V87" s="22">
        <v>99</v>
      </c>
      <c r="W87" s="22">
        <v>99</v>
      </c>
    </row>
    <row r="88" spans="1:23" ht="56.25">
      <c r="A88" s="12" t="s">
        <v>28</v>
      </c>
      <c r="B88" s="7">
        <v>914</v>
      </c>
      <c r="C88" s="19"/>
      <c r="D88" s="19"/>
      <c r="E88" s="19"/>
      <c r="F88" s="19"/>
      <c r="G88" s="10">
        <f>G89</f>
        <v>3405</v>
      </c>
      <c r="H88" s="10">
        <f>H89</f>
        <v>0</v>
      </c>
      <c r="I88" s="10">
        <f t="shared" si="0"/>
        <v>3405</v>
      </c>
      <c r="J88" s="10">
        <f>J89</f>
        <v>0</v>
      </c>
      <c r="K88" s="10">
        <f t="shared" si="0"/>
        <v>3405</v>
      </c>
      <c r="L88" s="10">
        <f>L89</f>
        <v>0</v>
      </c>
      <c r="M88" s="10">
        <f t="shared" si="0"/>
        <v>3405</v>
      </c>
      <c r="N88" s="10">
        <f>N89</f>
        <v>0</v>
      </c>
      <c r="O88" s="10">
        <f t="shared" si="0"/>
        <v>3405</v>
      </c>
      <c r="P88" s="10">
        <f>P89</f>
        <v>0</v>
      </c>
      <c r="Q88" s="10">
        <f t="shared" si="3"/>
        <v>3405</v>
      </c>
      <c r="R88" s="10">
        <f>R89</f>
        <v>0</v>
      </c>
      <c r="S88" s="10">
        <f t="shared" si="3"/>
        <v>3405</v>
      </c>
      <c r="T88" s="10">
        <f>T89</f>
        <v>-100</v>
      </c>
      <c r="U88" s="17">
        <f t="shared" si="43"/>
        <v>3305</v>
      </c>
      <c r="V88" s="11">
        <f>V89</f>
        <v>3272.3999999999996</v>
      </c>
      <c r="W88" s="11">
        <f>W89</f>
        <v>3262.7999999999997</v>
      </c>
    </row>
    <row r="89" spans="1:23" s="29" customFormat="1">
      <c r="A89" s="26" t="s">
        <v>56</v>
      </c>
      <c r="B89" s="32">
        <v>914</v>
      </c>
      <c r="C89" s="34" t="s">
        <v>70</v>
      </c>
      <c r="D89" s="33"/>
      <c r="E89" s="32"/>
      <c r="F89" s="32"/>
      <c r="G89" s="10">
        <f>G90</f>
        <v>3405</v>
      </c>
      <c r="H89" s="10">
        <f>H90</f>
        <v>0</v>
      </c>
      <c r="I89" s="10">
        <f t="shared" si="0"/>
        <v>3405</v>
      </c>
      <c r="J89" s="10">
        <f>J90</f>
        <v>0</v>
      </c>
      <c r="K89" s="10">
        <f t="shared" si="0"/>
        <v>3405</v>
      </c>
      <c r="L89" s="10">
        <f>L90</f>
        <v>0</v>
      </c>
      <c r="M89" s="10">
        <f t="shared" si="0"/>
        <v>3405</v>
      </c>
      <c r="N89" s="10">
        <f>N90</f>
        <v>0</v>
      </c>
      <c r="O89" s="10">
        <f t="shared" si="0"/>
        <v>3405</v>
      </c>
      <c r="P89" s="10">
        <f>P90</f>
        <v>0</v>
      </c>
      <c r="Q89" s="10">
        <f t="shared" si="3"/>
        <v>3405</v>
      </c>
      <c r="R89" s="10">
        <f>R90</f>
        <v>0</v>
      </c>
      <c r="S89" s="10">
        <f t="shared" si="3"/>
        <v>3405</v>
      </c>
      <c r="T89" s="10">
        <f>T90</f>
        <v>-100</v>
      </c>
      <c r="U89" s="17">
        <f t="shared" si="43"/>
        <v>3305</v>
      </c>
      <c r="V89" s="11">
        <f>V90</f>
        <v>3272.3999999999996</v>
      </c>
      <c r="W89" s="11">
        <f>W90</f>
        <v>3262.7999999999997</v>
      </c>
    </row>
    <row r="90" spans="1:23" s="29" customFormat="1">
      <c r="A90" s="26" t="s">
        <v>57</v>
      </c>
      <c r="B90" s="32">
        <v>914</v>
      </c>
      <c r="C90" s="34" t="s">
        <v>70</v>
      </c>
      <c r="D90" s="33" t="s">
        <v>58</v>
      </c>
      <c r="E90" s="32"/>
      <c r="F90" s="32"/>
      <c r="G90" s="10">
        <f>G91+G92+G93</f>
        <v>3405</v>
      </c>
      <c r="H90" s="10">
        <f>H91+H92+H93</f>
        <v>0</v>
      </c>
      <c r="I90" s="10">
        <f t="shared" si="0"/>
        <v>3405</v>
      </c>
      <c r="J90" s="10">
        <f>J91+J92+J93</f>
        <v>0</v>
      </c>
      <c r="K90" s="10">
        <f t="shared" si="0"/>
        <v>3405</v>
      </c>
      <c r="L90" s="10">
        <f>L91+L92+L93</f>
        <v>0</v>
      </c>
      <c r="M90" s="10">
        <f t="shared" si="0"/>
        <v>3405</v>
      </c>
      <c r="N90" s="10">
        <f>N91+N92+N93</f>
        <v>0</v>
      </c>
      <c r="O90" s="10">
        <f t="shared" si="0"/>
        <v>3405</v>
      </c>
      <c r="P90" s="10">
        <f>P91+P92+P93</f>
        <v>0</v>
      </c>
      <c r="Q90" s="10">
        <f t="shared" si="3"/>
        <v>3405</v>
      </c>
      <c r="R90" s="10">
        <f>R91+R92+R93</f>
        <v>0</v>
      </c>
      <c r="S90" s="10">
        <f t="shared" si="3"/>
        <v>3405</v>
      </c>
      <c r="T90" s="10">
        <f>T91+T92+T93</f>
        <v>-100</v>
      </c>
      <c r="U90" s="17">
        <f t="shared" si="43"/>
        <v>3305</v>
      </c>
      <c r="V90" s="11">
        <f>V91+V92+V93+V94</f>
        <v>3272.3999999999996</v>
      </c>
      <c r="W90" s="11">
        <f>W91+W92+W93+W94</f>
        <v>3262.7999999999997</v>
      </c>
    </row>
    <row r="91" spans="1:23" ht="206.25">
      <c r="A91" s="18" t="s">
        <v>29</v>
      </c>
      <c r="B91" s="19">
        <v>914</v>
      </c>
      <c r="C91" s="20" t="s">
        <v>70</v>
      </c>
      <c r="D91" s="20" t="s">
        <v>58</v>
      </c>
      <c r="E91" s="20" t="s">
        <v>72</v>
      </c>
      <c r="F91" s="19">
        <v>100</v>
      </c>
      <c r="G91" s="21">
        <v>2260</v>
      </c>
      <c r="H91" s="21"/>
      <c r="I91" s="10">
        <f t="shared" si="0"/>
        <v>2260</v>
      </c>
      <c r="J91" s="21"/>
      <c r="K91" s="10">
        <f t="shared" si="0"/>
        <v>2260</v>
      </c>
      <c r="L91" s="10"/>
      <c r="M91" s="10">
        <f t="shared" si="0"/>
        <v>2260</v>
      </c>
      <c r="N91" s="10"/>
      <c r="O91" s="10">
        <f t="shared" si="0"/>
        <v>2260</v>
      </c>
      <c r="P91" s="10"/>
      <c r="Q91" s="10">
        <f t="shared" si="3"/>
        <v>2260</v>
      </c>
      <c r="R91" s="10"/>
      <c r="S91" s="10">
        <f t="shared" si="3"/>
        <v>2260</v>
      </c>
      <c r="T91" s="10">
        <v>-102</v>
      </c>
      <c r="U91" s="17">
        <f t="shared" si="43"/>
        <v>2158</v>
      </c>
      <c r="V91" s="22">
        <v>2373.1999999999998</v>
      </c>
      <c r="W91" s="22">
        <v>2371.5</v>
      </c>
    </row>
    <row r="92" spans="1:23" ht="131.25">
      <c r="A92" s="36" t="s">
        <v>30</v>
      </c>
      <c r="B92" s="19">
        <v>914</v>
      </c>
      <c r="C92" s="20" t="s">
        <v>70</v>
      </c>
      <c r="D92" s="20" t="s">
        <v>58</v>
      </c>
      <c r="E92" s="20" t="s">
        <v>72</v>
      </c>
      <c r="F92" s="19">
        <v>200</v>
      </c>
      <c r="G92" s="21">
        <v>1093</v>
      </c>
      <c r="H92" s="21"/>
      <c r="I92" s="10">
        <f t="shared" si="0"/>
        <v>1093</v>
      </c>
      <c r="J92" s="21"/>
      <c r="K92" s="10">
        <f t="shared" si="0"/>
        <v>1093</v>
      </c>
      <c r="L92" s="10"/>
      <c r="M92" s="10">
        <f t="shared" si="0"/>
        <v>1093</v>
      </c>
      <c r="N92" s="10"/>
      <c r="O92" s="10">
        <f t="shared" si="0"/>
        <v>1093</v>
      </c>
      <c r="P92" s="10"/>
      <c r="Q92" s="10">
        <f t="shared" si="3"/>
        <v>1093</v>
      </c>
      <c r="R92" s="10"/>
      <c r="S92" s="10">
        <f t="shared" si="3"/>
        <v>1093</v>
      </c>
      <c r="T92" s="10">
        <v>10</v>
      </c>
      <c r="U92" s="17">
        <f t="shared" si="43"/>
        <v>1103</v>
      </c>
      <c r="V92" s="22">
        <v>880.1</v>
      </c>
      <c r="W92" s="22">
        <v>873.2</v>
      </c>
    </row>
    <row r="93" spans="1:23" ht="131.25">
      <c r="A93" s="36" t="s">
        <v>31</v>
      </c>
      <c r="B93" s="19">
        <v>914</v>
      </c>
      <c r="C93" s="20" t="s">
        <v>70</v>
      </c>
      <c r="D93" s="20" t="s">
        <v>58</v>
      </c>
      <c r="E93" s="20" t="s">
        <v>72</v>
      </c>
      <c r="F93" s="19">
        <v>800</v>
      </c>
      <c r="G93" s="21">
        <v>52</v>
      </c>
      <c r="H93" s="21"/>
      <c r="I93" s="10">
        <f t="shared" si="0"/>
        <v>52</v>
      </c>
      <c r="J93" s="21"/>
      <c r="K93" s="10">
        <f t="shared" si="0"/>
        <v>52</v>
      </c>
      <c r="L93" s="10"/>
      <c r="M93" s="10">
        <f t="shared" si="0"/>
        <v>52</v>
      </c>
      <c r="N93" s="10"/>
      <c r="O93" s="10">
        <f t="shared" si="0"/>
        <v>52</v>
      </c>
      <c r="P93" s="10"/>
      <c r="Q93" s="10">
        <f t="shared" si="3"/>
        <v>52</v>
      </c>
      <c r="R93" s="10"/>
      <c r="S93" s="10">
        <f t="shared" si="3"/>
        <v>52</v>
      </c>
      <c r="T93" s="10">
        <v>-8</v>
      </c>
      <c r="U93" s="17">
        <f t="shared" si="43"/>
        <v>44</v>
      </c>
      <c r="V93" s="22">
        <v>1</v>
      </c>
      <c r="W93" s="22">
        <v>0</v>
      </c>
    </row>
    <row r="94" spans="1:23" ht="131.25">
      <c r="A94" s="36" t="s">
        <v>30</v>
      </c>
      <c r="B94" s="46">
        <v>914</v>
      </c>
      <c r="C94" s="20" t="s">
        <v>70</v>
      </c>
      <c r="D94" s="20" t="s">
        <v>58</v>
      </c>
      <c r="E94" s="20" t="s">
        <v>123</v>
      </c>
      <c r="F94" s="46">
        <v>200</v>
      </c>
      <c r="G94" s="21">
        <v>1093</v>
      </c>
      <c r="H94" s="21"/>
      <c r="I94" s="10">
        <f t="shared" ref="I94" si="51">G94+H94</f>
        <v>1093</v>
      </c>
      <c r="J94" s="21"/>
      <c r="K94" s="10">
        <f t="shared" ref="K94" si="52">I94+J94</f>
        <v>1093</v>
      </c>
      <c r="L94" s="10"/>
      <c r="M94" s="10">
        <f t="shared" ref="M94" si="53">K94+L94</f>
        <v>1093</v>
      </c>
      <c r="N94" s="10"/>
      <c r="O94" s="10">
        <f t="shared" ref="O94" si="54">M94+N94</f>
        <v>1093</v>
      </c>
      <c r="P94" s="10"/>
      <c r="Q94" s="10">
        <f t="shared" ref="Q94" si="55">O94+P94</f>
        <v>1093</v>
      </c>
      <c r="R94" s="10"/>
      <c r="S94" s="10">
        <f t="shared" ref="S94" si="56">Q94+R94</f>
        <v>1093</v>
      </c>
      <c r="T94" s="10">
        <v>10</v>
      </c>
      <c r="U94" s="17">
        <f t="shared" ref="U94" si="57">S94+T94</f>
        <v>1103</v>
      </c>
      <c r="V94" s="22">
        <v>18.100000000000001</v>
      </c>
      <c r="W94" s="22">
        <v>18.100000000000001</v>
      </c>
    </row>
    <row r="95" spans="1:23" s="29" customFormat="1">
      <c r="A95" s="6" t="s">
        <v>52</v>
      </c>
      <c r="B95" s="27">
        <v>914</v>
      </c>
      <c r="C95" s="27">
        <v>10</v>
      </c>
      <c r="D95" s="27"/>
      <c r="E95" s="27"/>
      <c r="F95" s="27"/>
      <c r="G95" s="39">
        <f>G96</f>
        <v>90</v>
      </c>
      <c r="H95" s="39">
        <f>H96</f>
        <v>0</v>
      </c>
      <c r="I95" s="10">
        <f>G95+H95</f>
        <v>90</v>
      </c>
      <c r="J95" s="39">
        <f>J96</f>
        <v>0</v>
      </c>
      <c r="K95" s="10">
        <f>I95+J95</f>
        <v>90</v>
      </c>
      <c r="L95" s="10">
        <f>L96+L99</f>
        <v>41</v>
      </c>
      <c r="M95" s="10">
        <f>K95+L95</f>
        <v>131</v>
      </c>
      <c r="N95" s="10">
        <f>N96+N99</f>
        <v>0</v>
      </c>
      <c r="O95" s="10">
        <f>M95+N95</f>
        <v>131</v>
      </c>
      <c r="P95" s="10">
        <f>P96+P99</f>
        <v>0</v>
      </c>
      <c r="Q95" s="10">
        <f>O95+P95</f>
        <v>131</v>
      </c>
      <c r="R95" s="10">
        <f>R96+R99</f>
        <v>0</v>
      </c>
      <c r="S95" s="10">
        <f>Q95+R95</f>
        <v>131</v>
      </c>
      <c r="T95" s="10">
        <f>T96+T99</f>
        <v>-37</v>
      </c>
      <c r="U95" s="17">
        <f>S95+T95</f>
        <v>94</v>
      </c>
      <c r="V95" s="40">
        <f>V96+V98</f>
        <v>282</v>
      </c>
      <c r="W95" s="40">
        <f>W96+W98</f>
        <v>279.5</v>
      </c>
    </row>
    <row r="96" spans="1:23" s="29" customFormat="1">
      <c r="A96" s="6" t="s">
        <v>53</v>
      </c>
      <c r="B96" s="27">
        <v>914</v>
      </c>
      <c r="C96" s="27">
        <v>10</v>
      </c>
      <c r="D96" s="28" t="s">
        <v>58</v>
      </c>
      <c r="E96" s="27"/>
      <c r="F96" s="27"/>
      <c r="G96" s="39">
        <f>G97</f>
        <v>90</v>
      </c>
      <c r="H96" s="39">
        <f>H97</f>
        <v>0</v>
      </c>
      <c r="I96" s="10">
        <f>G96+H96</f>
        <v>90</v>
      </c>
      <c r="J96" s="39">
        <f>J97</f>
        <v>0</v>
      </c>
      <c r="K96" s="10">
        <f>I96+J96</f>
        <v>90</v>
      </c>
      <c r="L96" s="10"/>
      <c r="M96" s="10">
        <f>K96+L96</f>
        <v>90</v>
      </c>
      <c r="N96" s="10"/>
      <c r="O96" s="10">
        <f>M96+N96</f>
        <v>90</v>
      </c>
      <c r="P96" s="10"/>
      <c r="Q96" s="10">
        <f>O96+P96</f>
        <v>90</v>
      </c>
      <c r="R96" s="10"/>
      <c r="S96" s="10">
        <f>Q96+R96</f>
        <v>90</v>
      </c>
      <c r="T96" s="10">
        <f>T97</f>
        <v>-13</v>
      </c>
      <c r="U96" s="17">
        <f>S96+T96</f>
        <v>77</v>
      </c>
      <c r="V96" s="40">
        <f>V97</f>
        <v>233</v>
      </c>
      <c r="W96" s="40">
        <f>W97</f>
        <v>232.3</v>
      </c>
    </row>
    <row r="97" spans="1:23" ht="131.25">
      <c r="A97" s="18" t="s">
        <v>22</v>
      </c>
      <c r="B97" s="30">
        <v>914</v>
      </c>
      <c r="C97" s="31">
        <v>10</v>
      </c>
      <c r="D97" s="31" t="s">
        <v>58</v>
      </c>
      <c r="E97" s="31" t="s">
        <v>92</v>
      </c>
      <c r="F97" s="30">
        <v>300</v>
      </c>
      <c r="G97" s="21">
        <v>90</v>
      </c>
      <c r="H97" s="21"/>
      <c r="I97" s="10">
        <f>G97+H97</f>
        <v>90</v>
      </c>
      <c r="J97" s="21"/>
      <c r="K97" s="10">
        <f>I97+J97</f>
        <v>90</v>
      </c>
      <c r="L97" s="10"/>
      <c r="M97" s="10">
        <f>K97+L97</f>
        <v>90</v>
      </c>
      <c r="N97" s="10"/>
      <c r="O97" s="10">
        <f>M97+N97</f>
        <v>90</v>
      </c>
      <c r="P97" s="10"/>
      <c r="Q97" s="10">
        <f>O97+P97</f>
        <v>90</v>
      </c>
      <c r="R97" s="10"/>
      <c r="S97" s="10">
        <f>Q97+R97</f>
        <v>90</v>
      </c>
      <c r="T97" s="10">
        <v>-13</v>
      </c>
      <c r="U97" s="17">
        <f>S97+T97</f>
        <v>77</v>
      </c>
      <c r="V97" s="22">
        <v>233</v>
      </c>
      <c r="W97" s="22">
        <v>232.3</v>
      </c>
    </row>
    <row r="98" spans="1:23" s="29" customFormat="1" ht="37.5">
      <c r="A98" s="26" t="s">
        <v>105</v>
      </c>
      <c r="B98" s="32">
        <v>914</v>
      </c>
      <c r="C98" s="33" t="s">
        <v>95</v>
      </c>
      <c r="D98" s="33" t="s">
        <v>96</v>
      </c>
      <c r="E98" s="33"/>
      <c r="F98" s="3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7"/>
      <c r="V98" s="11">
        <f>V99</f>
        <v>49</v>
      </c>
      <c r="W98" s="11">
        <f>W99</f>
        <v>47.2</v>
      </c>
    </row>
    <row r="99" spans="1:23" ht="150">
      <c r="A99" s="41" t="s">
        <v>98</v>
      </c>
      <c r="B99" s="30">
        <v>914</v>
      </c>
      <c r="C99" s="31" t="s">
        <v>95</v>
      </c>
      <c r="D99" s="31" t="s">
        <v>96</v>
      </c>
      <c r="E99" s="31" t="s">
        <v>99</v>
      </c>
      <c r="F99" s="30">
        <v>300</v>
      </c>
      <c r="G99" s="21"/>
      <c r="H99" s="21"/>
      <c r="I99" s="10"/>
      <c r="J99" s="21"/>
      <c r="K99" s="10"/>
      <c r="L99" s="10">
        <v>41</v>
      </c>
      <c r="M99" s="10">
        <f>K99+L99</f>
        <v>41</v>
      </c>
      <c r="N99" s="10">
        <v>0</v>
      </c>
      <c r="O99" s="10">
        <f>M99+N99</f>
        <v>41</v>
      </c>
      <c r="P99" s="10">
        <v>0</v>
      </c>
      <c r="Q99" s="10">
        <f>O99+P99</f>
        <v>41</v>
      </c>
      <c r="R99" s="10">
        <v>0</v>
      </c>
      <c r="S99" s="10">
        <f>Q99+R99</f>
        <v>41</v>
      </c>
      <c r="T99" s="10">
        <v>-24</v>
      </c>
      <c r="U99" s="17">
        <f>S99+T99</f>
        <v>17</v>
      </c>
      <c r="V99" s="22">
        <v>49</v>
      </c>
      <c r="W99" s="22">
        <v>47.2</v>
      </c>
    </row>
    <row r="100" spans="1:23" s="29" customFormat="1" ht="37.5">
      <c r="A100" s="26" t="s">
        <v>54</v>
      </c>
      <c r="B100" s="32">
        <v>914</v>
      </c>
      <c r="C100" s="32">
        <v>13</v>
      </c>
      <c r="D100" s="32"/>
      <c r="E100" s="32"/>
      <c r="F100" s="32"/>
      <c r="G100" s="10">
        <f>G101</f>
        <v>342.2</v>
      </c>
      <c r="H100" s="10">
        <f>H101</f>
        <v>0</v>
      </c>
      <c r="I100" s="7">
        <f>G100+H100</f>
        <v>342.2</v>
      </c>
      <c r="J100" s="10">
        <f>J101</f>
        <v>-62.462000000000003</v>
      </c>
      <c r="K100" s="10">
        <f>I100+J100</f>
        <v>279.738</v>
      </c>
      <c r="L100" s="10">
        <f>L101</f>
        <v>0</v>
      </c>
      <c r="M100" s="10">
        <f>K100+L100</f>
        <v>279.738</v>
      </c>
      <c r="N100" s="10">
        <f>N101</f>
        <v>0</v>
      </c>
      <c r="O100" s="10">
        <f>M100+N100</f>
        <v>279.738</v>
      </c>
      <c r="P100" s="10">
        <f>P101</f>
        <v>0</v>
      </c>
      <c r="Q100" s="10">
        <f>O100+P100</f>
        <v>279.738</v>
      </c>
      <c r="R100" s="10">
        <f>R101</f>
        <v>0</v>
      </c>
      <c r="S100" s="10">
        <f>Q100+R100</f>
        <v>279.738</v>
      </c>
      <c r="T100" s="10">
        <f>T101</f>
        <v>2.7427700000000002</v>
      </c>
      <c r="U100" s="17">
        <f>S100+T100</f>
        <v>282.48077000000001</v>
      </c>
      <c r="V100" s="11">
        <f>V101</f>
        <v>231</v>
      </c>
      <c r="W100" s="11">
        <f>W101</f>
        <v>231</v>
      </c>
    </row>
    <row r="101" spans="1:23" s="29" customFormat="1" ht="37.5">
      <c r="A101" s="26" t="s">
        <v>55</v>
      </c>
      <c r="B101" s="32">
        <v>914</v>
      </c>
      <c r="C101" s="33">
        <v>13</v>
      </c>
      <c r="D101" s="33" t="s">
        <v>58</v>
      </c>
      <c r="E101" s="32"/>
      <c r="F101" s="32"/>
      <c r="G101" s="10">
        <f>G102</f>
        <v>342.2</v>
      </c>
      <c r="H101" s="10">
        <f>H102</f>
        <v>0</v>
      </c>
      <c r="I101" s="7">
        <f>G101+H101</f>
        <v>342.2</v>
      </c>
      <c r="J101" s="10">
        <f>J102</f>
        <v>-62.462000000000003</v>
      </c>
      <c r="K101" s="10">
        <f>I101+J101</f>
        <v>279.738</v>
      </c>
      <c r="L101" s="10">
        <f>L102</f>
        <v>0</v>
      </c>
      <c r="M101" s="10">
        <f>K101+L101</f>
        <v>279.738</v>
      </c>
      <c r="N101" s="10">
        <f>N102</f>
        <v>0</v>
      </c>
      <c r="O101" s="10">
        <f>M101+N101</f>
        <v>279.738</v>
      </c>
      <c r="P101" s="10">
        <f>P102</f>
        <v>0</v>
      </c>
      <c r="Q101" s="10">
        <f>O101+P101</f>
        <v>279.738</v>
      </c>
      <c r="R101" s="10">
        <f>R102</f>
        <v>0</v>
      </c>
      <c r="S101" s="10">
        <f>Q101+R101</f>
        <v>279.738</v>
      </c>
      <c r="T101" s="10">
        <f>T102</f>
        <v>2.7427700000000002</v>
      </c>
      <c r="U101" s="17">
        <f>S101+T101</f>
        <v>282.48077000000001</v>
      </c>
      <c r="V101" s="11">
        <f>V102</f>
        <v>231</v>
      </c>
      <c r="W101" s="11">
        <f>W102</f>
        <v>231</v>
      </c>
    </row>
    <row r="102" spans="1:23" ht="131.25">
      <c r="A102" s="18" t="s">
        <v>23</v>
      </c>
      <c r="B102" s="30">
        <v>914</v>
      </c>
      <c r="C102" s="20">
        <v>13</v>
      </c>
      <c r="D102" s="31" t="s">
        <v>58</v>
      </c>
      <c r="E102" s="31" t="s">
        <v>69</v>
      </c>
      <c r="F102" s="30">
        <v>700</v>
      </c>
      <c r="G102" s="21">
        <v>342.2</v>
      </c>
      <c r="H102" s="21"/>
      <c r="I102" s="7">
        <f>G102+H102</f>
        <v>342.2</v>
      </c>
      <c r="J102" s="21">
        <v>-62.462000000000003</v>
      </c>
      <c r="K102" s="10">
        <f>I102+J102</f>
        <v>279.738</v>
      </c>
      <c r="L102" s="10"/>
      <c r="M102" s="10">
        <f>K102+L102</f>
        <v>279.738</v>
      </c>
      <c r="N102" s="10"/>
      <c r="O102" s="10">
        <f>M102+N102</f>
        <v>279.738</v>
      </c>
      <c r="P102" s="10"/>
      <c r="Q102" s="10">
        <f>O102+P102</f>
        <v>279.738</v>
      </c>
      <c r="R102" s="10"/>
      <c r="S102" s="10">
        <f>Q102+R102</f>
        <v>279.738</v>
      </c>
      <c r="T102" s="10">
        <v>2.7427700000000002</v>
      </c>
      <c r="U102" s="17">
        <f>S102+T102</f>
        <v>282.48077000000001</v>
      </c>
      <c r="V102" s="22">
        <v>231</v>
      </c>
      <c r="W102" s="22">
        <v>231</v>
      </c>
    </row>
    <row r="103" spans="1:23">
      <c r="A103" s="29"/>
    </row>
    <row r="104" spans="1:23">
      <c r="A104" s="29"/>
    </row>
    <row r="105" spans="1:23">
      <c r="A105" s="29"/>
    </row>
    <row r="106" spans="1:23">
      <c r="A106" s="29"/>
    </row>
    <row r="107" spans="1:23">
      <c r="A107" s="29"/>
    </row>
    <row r="108" spans="1:23">
      <c r="A108" s="29"/>
    </row>
    <row r="109" spans="1:23">
      <c r="A109" s="29"/>
    </row>
    <row r="110" spans="1:23">
      <c r="A110" s="29"/>
    </row>
    <row r="111" spans="1:23">
      <c r="A111" s="29"/>
    </row>
    <row r="112" spans="1:23">
      <c r="A112" s="29"/>
    </row>
    <row r="113" spans="1:1">
      <c r="A113" s="43" t="s">
        <v>33</v>
      </c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  <row r="138" spans="1:1">
      <c r="A138" s="44"/>
    </row>
    <row r="139" spans="1:1">
      <c r="A139" s="44"/>
    </row>
    <row r="140" spans="1:1">
      <c r="A140" s="44"/>
    </row>
    <row r="141" spans="1:1">
      <c r="A141" s="44"/>
    </row>
    <row r="142" spans="1:1">
      <c r="A142" s="44"/>
    </row>
    <row r="143" spans="1:1">
      <c r="A143" s="44"/>
    </row>
    <row r="144" spans="1:1">
      <c r="A144" s="44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</sheetData>
  <mergeCells count="16">
    <mergeCell ref="U15:U17"/>
    <mergeCell ref="V15:V17"/>
    <mergeCell ref="W15:W17"/>
    <mergeCell ref="A10:W10"/>
    <mergeCell ref="A11:W11"/>
    <mergeCell ref="A15:A17"/>
    <mergeCell ref="B15:B17"/>
    <mergeCell ref="C15:C17"/>
    <mergeCell ref="D15:D17"/>
    <mergeCell ref="E15:E17"/>
    <mergeCell ref="F15:F17"/>
    <mergeCell ref="E3:W3"/>
    <mergeCell ref="E4:W4"/>
    <mergeCell ref="E5:W5"/>
    <mergeCell ref="E6:W6"/>
    <mergeCell ref="E1:W1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2015-04-01T08:29:17Z</cp:lastPrinted>
  <dcterms:created xsi:type="dcterms:W3CDTF">2014-05-13T07:51:32Z</dcterms:created>
  <dcterms:modified xsi:type="dcterms:W3CDTF">2016-04-23T21:03:00Z</dcterms:modified>
</cp:coreProperties>
</file>